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19112019" sheetId="1" r:id="rId1"/>
    <sheet name="Лист2" sheetId="2" r:id="rId2"/>
    <sheet name="Лист3" sheetId="3" r:id="rId3"/>
  </sheets>
  <definedNames>
    <definedName name="_xlnm.Print_Titles" localSheetId="0">'19112019'!$10:$11</definedName>
    <definedName name="_xlnm.Print_Area" localSheetId="0">'19112019'!$A$1:$L$47</definedName>
  </definedNames>
  <calcPr calcId="145621"/>
</workbook>
</file>

<file path=xl/calcChain.xml><?xml version="1.0" encoding="utf-8"?>
<calcChain xmlns="http://schemas.openxmlformats.org/spreadsheetml/2006/main">
  <c r="L46" i="1" l="1"/>
  <c r="K46" i="1"/>
  <c r="J46" i="1"/>
  <c r="I46" i="1"/>
  <c r="H46" i="1"/>
  <c r="L45" i="1"/>
  <c r="K45" i="1"/>
  <c r="J45" i="1"/>
  <c r="I45" i="1"/>
  <c r="H45" i="1"/>
  <c r="G46" i="1"/>
  <c r="G45" i="1"/>
  <c r="G30" i="1"/>
  <c r="I24" i="1" l="1"/>
  <c r="J24" i="1"/>
  <c r="K24" i="1"/>
  <c r="L24" i="1"/>
  <c r="H30" i="1" l="1"/>
  <c r="I30" i="1"/>
  <c r="J30" i="1"/>
  <c r="K30" i="1"/>
  <c r="L30" i="1"/>
  <c r="G24" i="1"/>
  <c r="H37" i="1"/>
  <c r="I37" i="1"/>
  <c r="J37" i="1"/>
  <c r="K37" i="1"/>
  <c r="L37" i="1"/>
  <c r="G37" i="1"/>
  <c r="H24" i="1"/>
  <c r="H19" i="1"/>
  <c r="I19" i="1"/>
  <c r="J19" i="1"/>
  <c r="K19" i="1"/>
  <c r="L19" i="1"/>
  <c r="G19" i="1"/>
  <c r="H47" i="1"/>
  <c r="I47" i="1"/>
  <c r="J47" i="1"/>
  <c r="K47" i="1"/>
  <c r="L47" i="1"/>
  <c r="G47" i="1"/>
  <c r="F46" i="1"/>
  <c r="G40" i="1"/>
  <c r="H40" i="1"/>
  <c r="I40" i="1"/>
  <c r="J40" i="1"/>
  <c r="K40" i="1"/>
  <c r="L40" i="1"/>
  <c r="N28" i="1"/>
  <c r="F28" i="1"/>
  <c r="N27" i="1"/>
  <c r="F27" i="1"/>
  <c r="F22" i="1"/>
  <c r="N23" i="1"/>
  <c r="F23" i="1"/>
  <c r="F47" i="1" l="1"/>
  <c r="H48" i="1"/>
  <c r="I48" i="1"/>
  <c r="J48" i="1"/>
  <c r="K48" i="1"/>
  <c r="L48" i="1"/>
  <c r="F36" i="1"/>
  <c r="F35" i="1"/>
  <c r="H43" i="1"/>
  <c r="I43" i="1"/>
  <c r="J43" i="1"/>
  <c r="K43" i="1"/>
  <c r="L43" i="1"/>
  <c r="G43" i="1"/>
  <c r="F42" i="1"/>
  <c r="F39" i="1"/>
  <c r="F40" i="1" s="1"/>
  <c r="F32" i="1"/>
  <c r="H33" i="1"/>
  <c r="I33" i="1"/>
  <c r="J33" i="1"/>
  <c r="K33" i="1"/>
  <c r="L33" i="1"/>
  <c r="G33" i="1"/>
  <c r="F37" i="1" l="1"/>
  <c r="F43" i="1"/>
  <c r="F33" i="1"/>
  <c r="N16" i="1" l="1"/>
  <c r="N17" i="1"/>
  <c r="N18" i="1"/>
  <c r="N20" i="1"/>
  <c r="N21" i="1"/>
  <c r="N25" i="1"/>
  <c r="N26" i="1"/>
  <c r="N29" i="1"/>
  <c r="N31" i="1"/>
  <c r="N32" i="1"/>
  <c r="N33" i="1"/>
  <c r="N34" i="1"/>
  <c r="N35" i="1"/>
  <c r="N36" i="1"/>
  <c r="N38" i="1"/>
  <c r="N39" i="1"/>
  <c r="N41" i="1"/>
  <c r="N42" i="1"/>
  <c r="N13" i="1"/>
  <c r="N14" i="1"/>
  <c r="F29" i="1" l="1"/>
  <c r="F26" i="1"/>
  <c r="F21" i="1"/>
  <c r="F18" i="1"/>
  <c r="F17" i="1"/>
  <c r="P19" i="1" l="1"/>
  <c r="N24" i="1"/>
  <c r="N30" i="1"/>
  <c r="N19" i="1"/>
  <c r="N37" i="1"/>
  <c r="F30" i="1"/>
  <c r="F19" i="1"/>
  <c r="F24" i="1"/>
  <c r="G15" i="1"/>
  <c r="H15" i="1"/>
  <c r="H44" i="1" s="1"/>
  <c r="I15" i="1"/>
  <c r="I44" i="1" s="1"/>
  <c r="J15" i="1"/>
  <c r="J44" i="1" s="1"/>
  <c r="K15" i="1"/>
  <c r="K44" i="1" s="1"/>
  <c r="L15" i="1"/>
  <c r="L44" i="1" s="1"/>
  <c r="F13" i="1"/>
  <c r="F14" i="1"/>
  <c r="N45" i="1" l="1"/>
  <c r="G44" i="1"/>
  <c r="N15" i="1"/>
  <c r="N40" i="1"/>
  <c r="F15" i="1"/>
  <c r="G48" i="1" l="1"/>
  <c r="F45" i="1"/>
  <c r="F48" i="1" s="1"/>
  <c r="N43" i="1"/>
  <c r="N44" i="1" l="1"/>
  <c r="F44" i="1"/>
</calcChain>
</file>

<file path=xl/sharedStrings.xml><?xml version="1.0" encoding="utf-8"?>
<sst xmlns="http://schemas.openxmlformats.org/spreadsheetml/2006/main" count="96" uniqueCount="52">
  <si>
    <t>№ п/п</t>
  </si>
  <si>
    <t>Наименование программного мероприятия</t>
  </si>
  <si>
    <t>Исполнитель</t>
  </si>
  <si>
    <t>Срок   исполнения</t>
  </si>
  <si>
    <t xml:space="preserve">Источники финансирования  </t>
  </si>
  <si>
    <t xml:space="preserve">Объемы финансирования, (тыс. руб.) </t>
  </si>
  <si>
    <t>всего</t>
  </si>
  <si>
    <t>2019 год</t>
  </si>
  <si>
    <t>2020 год</t>
  </si>
  <si>
    <t xml:space="preserve">Расходы на содержание администрации городского поселения Чишминский поссовет </t>
  </si>
  <si>
    <t>ГП Чишминский поссовет</t>
  </si>
  <si>
    <t>ежегодно</t>
  </si>
  <si>
    <t>Бюджет ГП</t>
  </si>
  <si>
    <t>Резервный фонд городского поселения Чишминский поссовет</t>
  </si>
  <si>
    <t>Межбюджетные трансферты (в части выплаты доплат к государственной пенсии за выслугу лет на муниципальной службе, условно утвержденный расход, на оформление разрешения, строительство, ввод объектов в эксплуатацию, обследование зданий и выдачи рекомендации, оформление заключения по резервированию земель)</t>
  </si>
  <si>
    <t>ИТОГО</t>
  </si>
  <si>
    <t>Ремонт дорог на территории поселения, ямочный ремонт дорог, ремонт покрытий дворовых территорий и проездов к дворовым территориям на территории поселения</t>
  </si>
  <si>
    <t xml:space="preserve">ИТОГО </t>
  </si>
  <si>
    <t>Содержание мест захоронений</t>
  </si>
  <si>
    <t>Выполнение кадастровых работ по оформлению земельных участков , постановка на государственный кадастровый учет помещений, изготовление кадастрового паспорта сооружения, выполнение геодезических работ земельных участков</t>
  </si>
  <si>
    <t>Публикация в СМИ о проведении торгов (конкурс, аукцион) и предоставлении без торгов земельных участков и прочей информации по земельным участкам</t>
  </si>
  <si>
    <t>ВСЕГО</t>
  </si>
  <si>
    <t>- за счет средств бюджета ГП</t>
  </si>
  <si>
    <t>Иные работы и услуги</t>
  </si>
  <si>
    <t>Приложение №2</t>
  </si>
  <si>
    <t xml:space="preserve">к муниципальной программе </t>
  </si>
  <si>
    <t xml:space="preserve">«Комплексное развитие территории </t>
  </si>
  <si>
    <t>Городского поселения Чишминский</t>
  </si>
  <si>
    <t xml:space="preserve">поссовет муниципального района </t>
  </si>
  <si>
    <t>План мероприятий Программы</t>
  </si>
  <si>
    <t>Чишминский район» на 2019-2024 года</t>
  </si>
  <si>
    <t>2021 год</t>
  </si>
  <si>
    <t>2022 год</t>
  </si>
  <si>
    <t>2023 год</t>
  </si>
  <si>
    <t>2024 год</t>
  </si>
  <si>
    <r>
      <t xml:space="preserve">Подпрограмма 1. </t>
    </r>
    <r>
      <rPr>
        <sz val="8"/>
        <color rgb="FF000000"/>
        <rFont val="Times New Roman"/>
        <family val="1"/>
        <charset val="204"/>
      </rPr>
      <t>«Управление муниципальными финансами городского поселения Чишминский поссовет МР Чишминский район РБ» на 2019-2024 годы</t>
    </r>
  </si>
  <si>
    <r>
      <t>Подпрограмма 2.</t>
    </r>
    <r>
      <rPr>
        <sz val="8"/>
        <color rgb="FF000000"/>
        <rFont val="Times New Roman"/>
        <family val="1"/>
        <charset val="204"/>
      </rPr>
      <t xml:space="preserve">  «Модернизация, развитие и содержание дорожного хозяйства на территории городского поселения Чишминский поссовет» на 2019-2024 годы</t>
    </r>
  </si>
  <si>
    <r>
      <t>Подпрограмма 3.</t>
    </r>
    <r>
      <rPr>
        <sz val="8"/>
        <color rgb="FF000000"/>
        <rFont val="Times New Roman"/>
        <family val="1"/>
        <charset val="204"/>
      </rPr>
      <t xml:space="preserve">  «Жилищно-коммунальное хозяйство территории городского поселения Чишминский поссовет» на 2019-2024 годы</t>
    </r>
  </si>
  <si>
    <r>
      <t>Подпрограмма 4.</t>
    </r>
    <r>
      <rPr>
        <sz val="8"/>
        <color rgb="FF000000"/>
        <rFont val="Times New Roman"/>
        <family val="1"/>
        <charset val="204"/>
      </rPr>
      <t xml:space="preserve">  «Благоустройство территории городского поселения Чишминский поссовет» на 2019-2024 годы</t>
    </r>
  </si>
  <si>
    <r>
      <t>Подпрограмма 5.</t>
    </r>
    <r>
      <rPr>
        <sz val="8"/>
        <color rgb="FF000000"/>
        <rFont val="Times New Roman"/>
        <family val="1"/>
        <charset val="204"/>
      </rPr>
      <t xml:space="preserve"> «Обеспечение мер пожарной безопасности в границах городского поселения Чишминский поссовет МР Чишминский район на 2019 – 2024 годы»</t>
    </r>
  </si>
  <si>
    <r>
      <t xml:space="preserve">Подпрограмма 7. </t>
    </r>
    <r>
      <rPr>
        <sz val="8"/>
        <color rgb="FF000000"/>
        <rFont val="Times New Roman"/>
        <family val="1"/>
        <charset val="204"/>
      </rPr>
      <t>«Управление и содержание имущества казны городского поселения Чишминский поссовет МР Чишминский район на 2019-2024 годы»</t>
    </r>
  </si>
  <si>
    <r>
      <t xml:space="preserve">Подпрограмма 8. </t>
    </r>
    <r>
      <rPr>
        <sz val="8"/>
        <color rgb="FF000000"/>
        <rFont val="Times New Roman"/>
        <family val="1"/>
        <charset val="204"/>
      </rPr>
      <t>«Повышение эффективности деятельности органов местного самоуправления городского поселения на 2019-2024 года»</t>
    </r>
  </si>
  <si>
    <t>Содержание дорог</t>
  </si>
  <si>
    <t>Обслуживание жилищного фонда</t>
  </si>
  <si>
    <t>Благоустройство территории</t>
  </si>
  <si>
    <t>Периодическая проверка технического состояния дымовых и вентиляционных каналов</t>
  </si>
  <si>
    <r>
      <t xml:space="preserve">Подпрограмма 6. </t>
    </r>
    <r>
      <rPr>
        <sz val="8"/>
        <color rgb="FF000000"/>
        <rFont val="Times New Roman"/>
        <family val="1"/>
        <charset val="204"/>
      </rPr>
      <t>«Проведение землеустроительных мероприятий на территории городского поселения Чишминский поссовет муниципального района Чишминский район» на 2019-2024 годы</t>
    </r>
  </si>
  <si>
    <t>Бюджет РБ</t>
  </si>
  <si>
    <t>1 раз</t>
  </si>
  <si>
    <t>Бюджет МР</t>
  </si>
  <si>
    <t>- за счет средств бюджета РБ</t>
  </si>
  <si>
    <t>- за счет средств бюджета 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</si>
</sst>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/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4" fontId="9" fillId="0" borderId="0" xfId="0" applyNumberFormat="1" applyFont="1" applyFill="1"/>
    <xf numFmtId="0" fontId="10" fillId="0" borderId="0" xfId="0" applyFont="1" applyFill="1"/>
    <xf numFmtId="164" fontId="10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48"/>
  <sheetViews>
    <sheetView tabSelected="1" topLeftCell="A28" zoomScaleNormal="100" workbookViewId="0">
      <selection activeCell="F30" sqref="F30"/>
    </sheetView>
  </sheetViews>
  <sheetFormatPr defaultRowHeight="15" x14ac:dyDescent="0.25"/>
  <cols>
    <col min="1" max="1" width="4.42578125" style="6" customWidth="1"/>
    <col min="2" max="2" width="37.7109375" style="6" customWidth="1"/>
    <col min="3" max="3" width="12.140625" style="6" customWidth="1"/>
    <col min="4" max="4" width="11.140625" style="6" customWidth="1"/>
    <col min="5" max="5" width="9.140625" style="6"/>
    <col min="6" max="6" width="11.7109375" style="6" customWidth="1"/>
    <col min="7" max="7" width="11.5703125" style="6" customWidth="1"/>
    <col min="8" max="8" width="12" style="6" customWidth="1"/>
    <col min="9" max="9" width="11" style="6" customWidth="1"/>
    <col min="10" max="10" width="10.5703125" style="6" customWidth="1"/>
    <col min="11" max="11" width="12" style="6" customWidth="1"/>
    <col min="12" max="12" width="10.5703125" style="6" customWidth="1"/>
    <col min="13" max="13" width="9.140625" style="6"/>
    <col min="14" max="14" width="9.140625" style="27"/>
    <col min="15" max="16" width="9.140625" style="25"/>
    <col min="17" max="16384" width="9.140625" style="6"/>
  </cols>
  <sheetData>
    <row r="1" spans="1:14" ht="12.75" customHeight="1" x14ac:dyDescent="0.25">
      <c r="L1" s="21" t="s">
        <v>24</v>
      </c>
    </row>
    <row r="2" spans="1:14" ht="12.75" customHeight="1" x14ac:dyDescent="0.25">
      <c r="L2" s="21" t="s">
        <v>25</v>
      </c>
    </row>
    <row r="3" spans="1:14" ht="12.75" customHeight="1" x14ac:dyDescent="0.25">
      <c r="L3" s="21" t="s">
        <v>26</v>
      </c>
    </row>
    <row r="4" spans="1:14" ht="12.75" customHeight="1" x14ac:dyDescent="0.25">
      <c r="L4" s="21" t="s">
        <v>27</v>
      </c>
    </row>
    <row r="5" spans="1:14" ht="12.75" customHeight="1" x14ac:dyDescent="0.25">
      <c r="L5" s="21" t="s">
        <v>28</v>
      </c>
    </row>
    <row r="6" spans="1:14" ht="12.75" customHeight="1" x14ac:dyDescent="0.25">
      <c r="L6" s="21" t="s">
        <v>30</v>
      </c>
    </row>
    <row r="7" spans="1:14" x14ac:dyDescent="0.25">
      <c r="L7" s="21"/>
    </row>
    <row r="8" spans="1:14" x14ac:dyDescent="0.25">
      <c r="A8" s="38" t="s">
        <v>29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10" spans="1:14" x14ac:dyDescent="0.25">
      <c r="A10" s="37" t="s">
        <v>0</v>
      </c>
      <c r="B10" s="37" t="s">
        <v>1</v>
      </c>
      <c r="C10" s="37" t="s">
        <v>2</v>
      </c>
      <c r="D10" s="37" t="s">
        <v>3</v>
      </c>
      <c r="E10" s="37" t="s">
        <v>4</v>
      </c>
      <c r="F10" s="37" t="s">
        <v>5</v>
      </c>
      <c r="G10" s="37"/>
      <c r="H10" s="37"/>
      <c r="I10" s="37"/>
      <c r="J10" s="37"/>
      <c r="K10" s="37"/>
      <c r="L10" s="37"/>
      <c r="M10" s="7"/>
    </row>
    <row r="11" spans="1:14" x14ac:dyDescent="0.25">
      <c r="A11" s="37"/>
      <c r="B11" s="37"/>
      <c r="C11" s="37"/>
      <c r="D11" s="37"/>
      <c r="E11" s="37"/>
      <c r="F11" s="4" t="s">
        <v>6</v>
      </c>
      <c r="G11" s="30" t="s">
        <v>7</v>
      </c>
      <c r="H11" s="29" t="s">
        <v>8</v>
      </c>
      <c r="I11" s="4" t="s">
        <v>31</v>
      </c>
      <c r="J11" s="22" t="s">
        <v>32</v>
      </c>
      <c r="K11" s="4" t="s">
        <v>33</v>
      </c>
      <c r="L11" s="4" t="s">
        <v>34</v>
      </c>
      <c r="M11" s="7"/>
    </row>
    <row r="12" spans="1:14" x14ac:dyDescent="0.25">
      <c r="A12" s="37" t="s">
        <v>35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7"/>
    </row>
    <row r="13" spans="1:14" ht="33.75" x14ac:dyDescent="0.25">
      <c r="A13" s="1">
        <v>1</v>
      </c>
      <c r="B13" s="8" t="s">
        <v>13</v>
      </c>
      <c r="C13" s="1" t="s">
        <v>10</v>
      </c>
      <c r="D13" s="1" t="s">
        <v>11</v>
      </c>
      <c r="E13" s="1" t="s">
        <v>12</v>
      </c>
      <c r="F13" s="3">
        <f t="shared" ref="F13:F14" si="0">SUM(G13:L13)</f>
        <v>300</v>
      </c>
      <c r="G13" s="2">
        <v>50</v>
      </c>
      <c r="H13" s="2">
        <v>50</v>
      </c>
      <c r="I13" s="2">
        <v>50</v>
      </c>
      <c r="J13" s="2">
        <v>50</v>
      </c>
      <c r="K13" s="9">
        <v>50</v>
      </c>
      <c r="L13" s="9">
        <v>50</v>
      </c>
      <c r="M13" s="7"/>
      <c r="N13" s="28">
        <f>SUM(G13:L13)</f>
        <v>300</v>
      </c>
    </row>
    <row r="14" spans="1:14" ht="78.75" x14ac:dyDescent="0.25">
      <c r="A14" s="1">
        <v>2</v>
      </c>
      <c r="B14" s="8" t="s">
        <v>14</v>
      </c>
      <c r="C14" s="1" t="s">
        <v>10</v>
      </c>
      <c r="D14" s="1" t="s">
        <v>11</v>
      </c>
      <c r="E14" s="1" t="s">
        <v>12</v>
      </c>
      <c r="F14" s="3">
        <f t="shared" si="0"/>
        <v>97986.400000000009</v>
      </c>
      <c r="G14" s="2">
        <v>13747.4</v>
      </c>
      <c r="H14" s="2">
        <v>12777.5</v>
      </c>
      <c r="I14" s="2">
        <v>16044.6</v>
      </c>
      <c r="J14" s="2">
        <v>18472.3</v>
      </c>
      <c r="K14" s="2">
        <v>18472.3</v>
      </c>
      <c r="L14" s="2">
        <v>18472.3</v>
      </c>
      <c r="M14" s="7"/>
      <c r="N14" s="28">
        <f>SUM(G14:L14)</f>
        <v>97986.400000000009</v>
      </c>
    </row>
    <row r="15" spans="1:14" x14ac:dyDescent="0.25">
      <c r="A15" s="1"/>
      <c r="B15" s="10" t="s">
        <v>15</v>
      </c>
      <c r="C15" s="4"/>
      <c r="D15" s="4"/>
      <c r="E15" s="4"/>
      <c r="F15" s="3">
        <f t="shared" ref="F15:L15" si="1">SUM(F13:F14)</f>
        <v>98286.400000000009</v>
      </c>
      <c r="G15" s="3">
        <f t="shared" si="1"/>
        <v>13797.4</v>
      </c>
      <c r="H15" s="3">
        <f t="shared" si="1"/>
        <v>12827.5</v>
      </c>
      <c r="I15" s="3">
        <f t="shared" si="1"/>
        <v>16094.6</v>
      </c>
      <c r="J15" s="3">
        <f t="shared" si="1"/>
        <v>18522.3</v>
      </c>
      <c r="K15" s="3">
        <f t="shared" si="1"/>
        <v>18522.3</v>
      </c>
      <c r="L15" s="3">
        <f t="shared" si="1"/>
        <v>18522.3</v>
      </c>
      <c r="M15" s="7"/>
      <c r="N15" s="28">
        <f t="shared" ref="N15:N28" si="2">SUM(G15:L15)</f>
        <v>98286.400000000009</v>
      </c>
    </row>
    <row r="16" spans="1:14" x14ac:dyDescent="0.25">
      <c r="A16" s="37" t="s">
        <v>36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11"/>
      <c r="N16" s="28">
        <f t="shared" si="2"/>
        <v>0</v>
      </c>
    </row>
    <row r="17" spans="1:16" ht="33.75" x14ac:dyDescent="0.25">
      <c r="A17" s="1">
        <v>1</v>
      </c>
      <c r="B17" s="12" t="s">
        <v>42</v>
      </c>
      <c r="C17" s="1" t="s">
        <v>10</v>
      </c>
      <c r="D17" s="1" t="s">
        <v>11</v>
      </c>
      <c r="E17" s="1" t="s">
        <v>12</v>
      </c>
      <c r="F17" s="3">
        <f>SUM(G17:L17)</f>
        <v>55498.7</v>
      </c>
      <c r="G17" s="2">
        <v>12097.7</v>
      </c>
      <c r="H17" s="2">
        <v>8680.2000000000007</v>
      </c>
      <c r="I17" s="2">
        <v>8680.2000000000007</v>
      </c>
      <c r="J17" s="2">
        <v>8680.2000000000007</v>
      </c>
      <c r="K17" s="2">
        <v>8680.2000000000007</v>
      </c>
      <c r="L17" s="2">
        <v>8680.2000000000007</v>
      </c>
      <c r="M17" s="7"/>
      <c r="N17" s="28">
        <f t="shared" si="2"/>
        <v>55498.7</v>
      </c>
    </row>
    <row r="18" spans="1:16" ht="45" x14ac:dyDescent="0.25">
      <c r="A18" s="1">
        <v>2</v>
      </c>
      <c r="B18" s="12" t="s">
        <v>16</v>
      </c>
      <c r="C18" s="1" t="s">
        <v>10</v>
      </c>
      <c r="D18" s="1" t="s">
        <v>11</v>
      </c>
      <c r="E18" s="1" t="s">
        <v>12</v>
      </c>
      <c r="F18" s="3">
        <f t="shared" ref="F18" si="3">SUM(G18:L18)</f>
        <v>27443.3</v>
      </c>
      <c r="G18" s="2">
        <v>7449.3</v>
      </c>
      <c r="H18" s="2">
        <v>3998.8</v>
      </c>
      <c r="I18" s="2">
        <v>3998.8</v>
      </c>
      <c r="J18" s="2">
        <v>3998.8</v>
      </c>
      <c r="K18" s="2">
        <v>3998.8</v>
      </c>
      <c r="L18" s="2">
        <v>3998.8</v>
      </c>
      <c r="M18" s="7"/>
      <c r="N18" s="28">
        <f t="shared" si="2"/>
        <v>27443.3</v>
      </c>
    </row>
    <row r="19" spans="1:16" x14ac:dyDescent="0.25">
      <c r="A19" s="1"/>
      <c r="B19" s="10" t="s">
        <v>15</v>
      </c>
      <c r="C19" s="4"/>
      <c r="D19" s="4"/>
      <c r="E19" s="4"/>
      <c r="F19" s="3">
        <f t="shared" ref="F19" si="4">SUM(F17:F18)</f>
        <v>82942</v>
      </c>
      <c r="G19" s="3">
        <f>SUM(G17:G18)</f>
        <v>19547</v>
      </c>
      <c r="H19" s="3">
        <f t="shared" ref="H19:L19" si="5">SUM(H17:H18)</f>
        <v>12679</v>
      </c>
      <c r="I19" s="3">
        <f t="shared" si="5"/>
        <v>12679</v>
      </c>
      <c r="J19" s="3">
        <f t="shared" si="5"/>
        <v>12679</v>
      </c>
      <c r="K19" s="3">
        <f t="shared" si="5"/>
        <v>12679</v>
      </c>
      <c r="L19" s="3">
        <f t="shared" si="5"/>
        <v>12679</v>
      </c>
      <c r="M19" s="7"/>
      <c r="N19" s="28">
        <f t="shared" si="2"/>
        <v>82942</v>
      </c>
      <c r="P19" s="26">
        <f>SUM(G19:I19)</f>
        <v>44905</v>
      </c>
    </row>
    <row r="20" spans="1:16" x14ac:dyDescent="0.25">
      <c r="A20" s="37" t="s">
        <v>37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7"/>
      <c r="N20" s="28">
        <f t="shared" si="2"/>
        <v>0</v>
      </c>
    </row>
    <row r="21" spans="1:16" ht="21.75" customHeight="1" x14ac:dyDescent="0.25">
      <c r="A21" s="31">
        <v>1</v>
      </c>
      <c r="B21" s="34" t="s">
        <v>43</v>
      </c>
      <c r="C21" s="31" t="s">
        <v>10</v>
      </c>
      <c r="D21" s="1" t="s">
        <v>11</v>
      </c>
      <c r="E21" s="1" t="s">
        <v>12</v>
      </c>
      <c r="F21" s="3">
        <f t="shared" ref="F21:F23" si="6">SUM(G21:L21)</f>
        <v>16213.400000000001</v>
      </c>
      <c r="G21" s="2">
        <v>13280.2</v>
      </c>
      <c r="H21" s="2">
        <v>763</v>
      </c>
      <c r="I21" s="2">
        <v>563.70000000000005</v>
      </c>
      <c r="J21" s="2">
        <v>535.5</v>
      </c>
      <c r="K21" s="2">
        <v>535.5</v>
      </c>
      <c r="L21" s="2">
        <v>535.5</v>
      </c>
      <c r="M21" s="7"/>
      <c r="N21" s="28">
        <f t="shared" si="2"/>
        <v>16213.400000000001</v>
      </c>
    </row>
    <row r="22" spans="1:16" ht="21.75" customHeight="1" x14ac:dyDescent="0.25">
      <c r="A22" s="32"/>
      <c r="B22" s="35"/>
      <c r="C22" s="32"/>
      <c r="D22" s="23" t="s">
        <v>48</v>
      </c>
      <c r="E22" s="1" t="s">
        <v>47</v>
      </c>
      <c r="F22" s="3">
        <f t="shared" ref="F22" si="7">SUM(G22:L22)</f>
        <v>31679.1</v>
      </c>
      <c r="G22" s="2">
        <v>31679.1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7"/>
      <c r="N22" s="28"/>
    </row>
    <row r="23" spans="1:16" ht="21.75" customHeight="1" x14ac:dyDescent="0.25">
      <c r="A23" s="33"/>
      <c r="B23" s="36"/>
      <c r="C23" s="33"/>
      <c r="D23" s="23" t="s">
        <v>48</v>
      </c>
      <c r="E23" s="1" t="s">
        <v>49</v>
      </c>
      <c r="F23" s="3">
        <f t="shared" si="6"/>
        <v>771</v>
      </c>
      <c r="G23" s="2">
        <v>771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7"/>
      <c r="N23" s="28">
        <f t="shared" si="2"/>
        <v>771</v>
      </c>
    </row>
    <row r="24" spans="1:16" x14ac:dyDescent="0.25">
      <c r="A24" s="1"/>
      <c r="B24" s="10" t="s">
        <v>17</v>
      </c>
      <c r="C24" s="4"/>
      <c r="D24" s="4"/>
      <c r="E24" s="4"/>
      <c r="F24" s="3">
        <f t="shared" ref="F24:L24" si="8">SUM(F21:F23)</f>
        <v>48663.5</v>
      </c>
      <c r="G24" s="3">
        <f t="shared" si="8"/>
        <v>45730.3</v>
      </c>
      <c r="H24" s="3">
        <f t="shared" si="8"/>
        <v>763</v>
      </c>
      <c r="I24" s="3">
        <f t="shared" si="8"/>
        <v>563.70000000000005</v>
      </c>
      <c r="J24" s="3">
        <f t="shared" si="8"/>
        <v>535.5</v>
      </c>
      <c r="K24" s="3">
        <f t="shared" si="8"/>
        <v>535.5</v>
      </c>
      <c r="L24" s="3">
        <f t="shared" si="8"/>
        <v>535.5</v>
      </c>
      <c r="M24" s="7"/>
      <c r="N24" s="28">
        <f t="shared" si="2"/>
        <v>48663.5</v>
      </c>
    </row>
    <row r="25" spans="1:16" x14ac:dyDescent="0.25">
      <c r="A25" s="37" t="s">
        <v>38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11"/>
      <c r="N25" s="28">
        <f t="shared" si="2"/>
        <v>0</v>
      </c>
    </row>
    <row r="26" spans="1:16" ht="33.75" customHeight="1" x14ac:dyDescent="0.25">
      <c r="A26" s="31">
        <v>1</v>
      </c>
      <c r="B26" s="34" t="s">
        <v>44</v>
      </c>
      <c r="C26" s="31" t="s">
        <v>10</v>
      </c>
      <c r="D26" s="1" t="s">
        <v>11</v>
      </c>
      <c r="E26" s="1" t="s">
        <v>12</v>
      </c>
      <c r="F26" s="3">
        <f>SUM(G26:L26)</f>
        <v>128902.3</v>
      </c>
      <c r="G26" s="2">
        <v>25582.799999999999</v>
      </c>
      <c r="H26" s="2">
        <v>21082.3</v>
      </c>
      <c r="I26" s="2">
        <v>20559.3</v>
      </c>
      <c r="J26" s="2">
        <v>20559.3</v>
      </c>
      <c r="K26" s="2">
        <v>20559.3</v>
      </c>
      <c r="L26" s="2">
        <v>20559.3</v>
      </c>
      <c r="M26" s="7"/>
      <c r="N26" s="28">
        <f t="shared" si="2"/>
        <v>128902.3</v>
      </c>
    </row>
    <row r="27" spans="1:16" x14ac:dyDescent="0.25">
      <c r="A27" s="32"/>
      <c r="B27" s="35"/>
      <c r="C27" s="32"/>
      <c r="D27" s="23" t="s">
        <v>48</v>
      </c>
      <c r="E27" s="1" t="s">
        <v>47</v>
      </c>
      <c r="F27" s="3">
        <f>SUM(G27:L27)</f>
        <v>10312.5</v>
      </c>
      <c r="G27" s="2">
        <v>10312.5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7"/>
      <c r="N27" s="28">
        <f t="shared" si="2"/>
        <v>10312.5</v>
      </c>
    </row>
    <row r="28" spans="1:16" x14ac:dyDescent="0.25">
      <c r="A28" s="33"/>
      <c r="B28" s="36"/>
      <c r="C28" s="33"/>
      <c r="D28" s="23" t="s">
        <v>48</v>
      </c>
      <c r="E28" s="1" t="s">
        <v>49</v>
      </c>
      <c r="F28" s="3">
        <f>SUM(G28:L28)</f>
        <v>924.1</v>
      </c>
      <c r="G28" s="2">
        <v>924.1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7"/>
      <c r="N28" s="28">
        <f t="shared" si="2"/>
        <v>924.1</v>
      </c>
    </row>
    <row r="29" spans="1:16" ht="33.75" x14ac:dyDescent="0.25">
      <c r="A29" s="1">
        <v>2</v>
      </c>
      <c r="B29" s="8" t="s">
        <v>18</v>
      </c>
      <c r="C29" s="1" t="s">
        <v>10</v>
      </c>
      <c r="D29" s="1" t="s">
        <v>11</v>
      </c>
      <c r="E29" s="1" t="s">
        <v>12</v>
      </c>
      <c r="F29" s="3">
        <f t="shared" ref="F29" si="9">SUM(G29:L29)</f>
        <v>62.2</v>
      </c>
      <c r="G29" s="2">
        <v>12.2</v>
      </c>
      <c r="H29" s="2">
        <v>10</v>
      </c>
      <c r="I29" s="2">
        <v>10</v>
      </c>
      <c r="J29" s="2">
        <v>10</v>
      </c>
      <c r="K29" s="9">
        <v>10</v>
      </c>
      <c r="L29" s="9">
        <v>10</v>
      </c>
      <c r="M29" s="7"/>
      <c r="N29" s="28">
        <f t="shared" ref="N29:N45" si="10">SUM(G29:L29)</f>
        <v>62.2</v>
      </c>
    </row>
    <row r="30" spans="1:16" x14ac:dyDescent="0.25">
      <c r="A30" s="1"/>
      <c r="B30" s="10" t="s">
        <v>17</v>
      </c>
      <c r="C30" s="4"/>
      <c r="D30" s="1"/>
      <c r="E30" s="1"/>
      <c r="F30" s="5">
        <f t="shared" ref="F30" si="11">SUM(F26:F29)</f>
        <v>140201.1</v>
      </c>
      <c r="G30" s="5">
        <f>SUM(G26:G29)</f>
        <v>36831.599999999999</v>
      </c>
      <c r="H30" s="5">
        <f t="shared" ref="H30:L30" si="12">SUM(H26:H29)</f>
        <v>21092.3</v>
      </c>
      <c r="I30" s="5">
        <f t="shared" si="12"/>
        <v>20569.3</v>
      </c>
      <c r="J30" s="5">
        <f t="shared" si="12"/>
        <v>20569.3</v>
      </c>
      <c r="K30" s="5">
        <f t="shared" si="12"/>
        <v>20569.3</v>
      </c>
      <c r="L30" s="5">
        <f t="shared" si="12"/>
        <v>20569.3</v>
      </c>
      <c r="M30" s="11"/>
      <c r="N30" s="28">
        <f t="shared" si="10"/>
        <v>140201.1</v>
      </c>
    </row>
    <row r="31" spans="1:16" x14ac:dyDescent="0.25">
      <c r="A31" s="37" t="s">
        <v>39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7"/>
      <c r="N31" s="28">
        <f t="shared" si="10"/>
        <v>0</v>
      </c>
    </row>
    <row r="32" spans="1:16" ht="33.75" x14ac:dyDescent="0.25">
      <c r="A32" s="1">
        <v>1</v>
      </c>
      <c r="B32" s="8" t="s">
        <v>45</v>
      </c>
      <c r="C32" s="1" t="s">
        <v>10</v>
      </c>
      <c r="D32" s="1" t="s">
        <v>11</v>
      </c>
      <c r="E32" s="1" t="s">
        <v>12</v>
      </c>
      <c r="F32" s="1">
        <f>SUM(G32:L32)</f>
        <v>4.0999999999999996</v>
      </c>
      <c r="G32" s="1">
        <v>4.0999999999999996</v>
      </c>
      <c r="H32" s="1">
        <v>0</v>
      </c>
      <c r="I32" s="1">
        <v>0</v>
      </c>
      <c r="J32" s="1">
        <v>0</v>
      </c>
      <c r="K32" s="13">
        <v>0</v>
      </c>
      <c r="L32" s="13">
        <v>0</v>
      </c>
      <c r="M32" s="7"/>
      <c r="N32" s="28">
        <f t="shared" si="10"/>
        <v>4.0999999999999996</v>
      </c>
    </row>
    <row r="33" spans="1:16" x14ac:dyDescent="0.25">
      <c r="A33" s="14"/>
      <c r="B33" s="10" t="s">
        <v>17</v>
      </c>
      <c r="C33" s="14"/>
      <c r="D33" s="14"/>
      <c r="E33" s="14"/>
      <c r="F33" s="1">
        <f>SUM(G33:L33)</f>
        <v>4.0999999999999996</v>
      </c>
      <c r="G33" s="30">
        <f>SUM(G32)</f>
        <v>4.0999999999999996</v>
      </c>
      <c r="H33" s="29">
        <f t="shared" ref="H33:L33" si="13">SUM(H32)</f>
        <v>0</v>
      </c>
      <c r="I33" s="22">
        <f t="shared" si="13"/>
        <v>0</v>
      </c>
      <c r="J33" s="22">
        <f t="shared" si="13"/>
        <v>0</v>
      </c>
      <c r="K33" s="22">
        <f t="shared" si="13"/>
        <v>0</v>
      </c>
      <c r="L33" s="22">
        <f t="shared" si="13"/>
        <v>0</v>
      </c>
      <c r="M33" s="7"/>
      <c r="N33" s="28">
        <f t="shared" si="10"/>
        <v>4.0999999999999996</v>
      </c>
    </row>
    <row r="34" spans="1:16" x14ac:dyDescent="0.25">
      <c r="A34" s="37" t="s">
        <v>46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7"/>
      <c r="N34" s="28">
        <f t="shared" si="10"/>
        <v>0</v>
      </c>
    </row>
    <row r="35" spans="1:16" ht="67.5" x14ac:dyDescent="0.25">
      <c r="A35" s="1">
        <v>1</v>
      </c>
      <c r="B35" s="8" t="s">
        <v>19</v>
      </c>
      <c r="C35" s="1" t="s">
        <v>10</v>
      </c>
      <c r="D35" s="1" t="s">
        <v>11</v>
      </c>
      <c r="E35" s="1" t="s">
        <v>12</v>
      </c>
      <c r="F35" s="3">
        <f>SUM(G35:L35)</f>
        <v>718.5</v>
      </c>
      <c r="G35" s="2">
        <v>718.5</v>
      </c>
      <c r="H35" s="2">
        <v>0</v>
      </c>
      <c r="I35" s="2">
        <v>0</v>
      </c>
      <c r="J35" s="2">
        <v>0</v>
      </c>
      <c r="K35" s="9">
        <v>0</v>
      </c>
      <c r="L35" s="9">
        <v>0</v>
      </c>
      <c r="M35" s="7"/>
      <c r="N35" s="28">
        <f t="shared" si="10"/>
        <v>718.5</v>
      </c>
    </row>
    <row r="36" spans="1:16" ht="27.75" customHeight="1" x14ac:dyDescent="0.25">
      <c r="A36" s="1">
        <v>2</v>
      </c>
      <c r="B36" s="8" t="s">
        <v>23</v>
      </c>
      <c r="C36" s="1" t="s">
        <v>10</v>
      </c>
      <c r="D36" s="1" t="s">
        <v>11</v>
      </c>
      <c r="E36" s="1" t="s">
        <v>12</v>
      </c>
      <c r="F36" s="3">
        <f>SUM(G36:L36)</f>
        <v>80</v>
      </c>
      <c r="G36" s="2">
        <v>0</v>
      </c>
      <c r="H36" s="2">
        <v>80</v>
      </c>
      <c r="I36" s="2">
        <v>0</v>
      </c>
      <c r="J36" s="2">
        <v>0</v>
      </c>
      <c r="K36" s="9">
        <v>0</v>
      </c>
      <c r="L36" s="9">
        <v>0</v>
      </c>
      <c r="M36" s="7"/>
      <c r="N36" s="28">
        <f t="shared" si="10"/>
        <v>80</v>
      </c>
    </row>
    <row r="37" spans="1:16" x14ac:dyDescent="0.25">
      <c r="A37" s="1"/>
      <c r="B37" s="10" t="s">
        <v>17</v>
      </c>
      <c r="C37" s="4"/>
      <c r="D37" s="1"/>
      <c r="E37" s="1"/>
      <c r="F37" s="3">
        <f>SUM(F35:F36)</f>
        <v>798.5</v>
      </c>
      <c r="G37" s="3">
        <f>SUM(G35:G36)</f>
        <v>718.5</v>
      </c>
      <c r="H37" s="3">
        <f t="shared" ref="H37:L37" si="14">SUM(H35:H36)</f>
        <v>80</v>
      </c>
      <c r="I37" s="3">
        <f t="shared" si="14"/>
        <v>0</v>
      </c>
      <c r="J37" s="3">
        <f t="shared" si="14"/>
        <v>0</v>
      </c>
      <c r="K37" s="3">
        <f t="shared" si="14"/>
        <v>0</v>
      </c>
      <c r="L37" s="3">
        <f t="shared" si="14"/>
        <v>0</v>
      </c>
      <c r="M37" s="11"/>
      <c r="N37" s="28">
        <f t="shared" si="10"/>
        <v>798.5</v>
      </c>
    </row>
    <row r="38" spans="1:16" x14ac:dyDescent="0.25">
      <c r="A38" s="37" t="s">
        <v>40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7"/>
      <c r="N38" s="28">
        <f t="shared" si="10"/>
        <v>0</v>
      </c>
    </row>
    <row r="39" spans="1:16" ht="45" x14ac:dyDescent="0.25">
      <c r="A39" s="1">
        <v>1</v>
      </c>
      <c r="B39" s="8" t="s">
        <v>20</v>
      </c>
      <c r="C39" s="1" t="s">
        <v>10</v>
      </c>
      <c r="D39" s="1" t="s">
        <v>11</v>
      </c>
      <c r="E39" s="1" t="s">
        <v>12</v>
      </c>
      <c r="F39" s="3">
        <f>SUM(G39:L39)</f>
        <v>1487.2</v>
      </c>
      <c r="G39" s="2">
        <v>1487.2</v>
      </c>
      <c r="H39" s="2">
        <v>0</v>
      </c>
      <c r="I39" s="2">
        <v>0</v>
      </c>
      <c r="J39" s="2">
        <v>0</v>
      </c>
      <c r="K39" s="9">
        <v>0</v>
      </c>
      <c r="L39" s="9">
        <v>0</v>
      </c>
      <c r="M39" s="7"/>
      <c r="N39" s="28">
        <f t="shared" si="10"/>
        <v>1487.2</v>
      </c>
    </row>
    <row r="40" spans="1:16" x14ac:dyDescent="0.25">
      <c r="A40" s="1"/>
      <c r="B40" s="10" t="s">
        <v>17</v>
      </c>
      <c r="C40" s="22"/>
      <c r="D40" s="1"/>
      <c r="E40" s="1"/>
      <c r="F40" s="3">
        <f>SUM(F39)</f>
        <v>1487.2</v>
      </c>
      <c r="G40" s="3">
        <f t="shared" ref="G40:L40" si="15">SUM(G39)</f>
        <v>1487.2</v>
      </c>
      <c r="H40" s="3">
        <f t="shared" si="15"/>
        <v>0</v>
      </c>
      <c r="I40" s="3">
        <f t="shared" si="15"/>
        <v>0</v>
      </c>
      <c r="J40" s="3">
        <f t="shared" si="15"/>
        <v>0</v>
      </c>
      <c r="K40" s="3">
        <f t="shared" si="15"/>
        <v>0</v>
      </c>
      <c r="L40" s="3">
        <f t="shared" si="15"/>
        <v>0</v>
      </c>
      <c r="M40" s="11"/>
      <c r="N40" s="28">
        <f t="shared" si="10"/>
        <v>1487.2</v>
      </c>
    </row>
    <row r="41" spans="1:16" x14ac:dyDescent="0.25">
      <c r="A41" s="37" t="s">
        <v>41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7"/>
      <c r="N41" s="28">
        <f t="shared" si="10"/>
        <v>0</v>
      </c>
    </row>
    <row r="42" spans="1:16" ht="33.75" x14ac:dyDescent="0.25">
      <c r="A42" s="1">
        <v>1</v>
      </c>
      <c r="B42" s="8" t="s">
        <v>9</v>
      </c>
      <c r="C42" s="1" t="s">
        <v>10</v>
      </c>
      <c r="D42" s="1" t="s">
        <v>11</v>
      </c>
      <c r="E42" s="1" t="s">
        <v>12</v>
      </c>
      <c r="F42" s="3">
        <f t="shared" ref="F42:F47" si="16">SUM(G42:L42)</f>
        <v>47316.899999999994</v>
      </c>
      <c r="G42" s="2">
        <v>9900.7999999999993</v>
      </c>
      <c r="H42" s="2">
        <v>7174.2</v>
      </c>
      <c r="I42" s="2">
        <v>7409.8</v>
      </c>
      <c r="J42" s="2">
        <v>7610.7</v>
      </c>
      <c r="K42" s="2">
        <v>7610.7</v>
      </c>
      <c r="L42" s="2">
        <v>7610.7</v>
      </c>
      <c r="M42" s="7"/>
      <c r="N42" s="28">
        <f t="shared" si="10"/>
        <v>47316.899999999994</v>
      </c>
    </row>
    <row r="43" spans="1:16" x14ac:dyDescent="0.25">
      <c r="A43" s="1"/>
      <c r="B43" s="10" t="s">
        <v>17</v>
      </c>
      <c r="C43" s="22"/>
      <c r="D43" s="1"/>
      <c r="E43" s="1"/>
      <c r="F43" s="3">
        <f t="shared" si="16"/>
        <v>47316.899999999994</v>
      </c>
      <c r="G43" s="3">
        <f>SUM(G42)</f>
        <v>9900.7999999999993</v>
      </c>
      <c r="H43" s="3">
        <f t="shared" ref="H43:L43" si="17">SUM(H42)</f>
        <v>7174.2</v>
      </c>
      <c r="I43" s="3">
        <f t="shared" si="17"/>
        <v>7409.8</v>
      </c>
      <c r="J43" s="3">
        <f t="shared" si="17"/>
        <v>7610.7</v>
      </c>
      <c r="K43" s="3">
        <f t="shared" si="17"/>
        <v>7610.7</v>
      </c>
      <c r="L43" s="3">
        <f t="shared" si="17"/>
        <v>7610.7</v>
      </c>
      <c r="M43" s="11"/>
      <c r="N43" s="28">
        <f t="shared" si="10"/>
        <v>47316.899999999994</v>
      </c>
    </row>
    <row r="44" spans="1:16" s="20" customFormat="1" x14ac:dyDescent="0.25">
      <c r="A44" s="15"/>
      <c r="B44" s="16" t="s">
        <v>21</v>
      </c>
      <c r="C44" s="17"/>
      <c r="D44" s="15"/>
      <c r="E44" s="15"/>
      <c r="F44" s="18">
        <f t="shared" si="16"/>
        <v>419699.7</v>
      </c>
      <c r="G44" s="18">
        <f t="shared" ref="G44:L44" si="18">G15+G19+G24+G30+G33+G37+G40+G43</f>
        <v>128016.90000000002</v>
      </c>
      <c r="H44" s="18">
        <f t="shared" si="18"/>
        <v>54616</v>
      </c>
      <c r="I44" s="18">
        <f t="shared" si="18"/>
        <v>57316.4</v>
      </c>
      <c r="J44" s="18">
        <f t="shared" si="18"/>
        <v>59916.799999999996</v>
      </c>
      <c r="K44" s="18">
        <f t="shared" si="18"/>
        <v>59916.799999999996</v>
      </c>
      <c r="L44" s="18">
        <f t="shared" si="18"/>
        <v>59916.799999999996</v>
      </c>
      <c r="M44" s="19"/>
      <c r="N44" s="28">
        <f t="shared" si="10"/>
        <v>419699.7</v>
      </c>
      <c r="O44" s="25"/>
      <c r="P44" s="25"/>
    </row>
    <row r="45" spans="1:16" ht="42" x14ac:dyDescent="0.25">
      <c r="A45" s="1"/>
      <c r="B45" s="8"/>
      <c r="C45" s="8"/>
      <c r="D45" s="1"/>
      <c r="E45" s="4" t="s">
        <v>22</v>
      </c>
      <c r="F45" s="3">
        <f t="shared" si="16"/>
        <v>376013</v>
      </c>
      <c r="G45" s="3">
        <f>G15+G19+G21+G26+G29+G32+G37+G40+G43</f>
        <v>84330.200000000012</v>
      </c>
      <c r="H45" s="3">
        <f>H13+H14+H17+H18+H21+H26+H29+H32++H35+H36+H39+H42</f>
        <v>54616</v>
      </c>
      <c r="I45" s="3">
        <f>I13+I14+I17+I18+I21+I26+I29+I32++I35+I36+I39+I42</f>
        <v>57316.400000000009</v>
      </c>
      <c r="J45" s="3">
        <f>J13+J14+J17+J18+J21+J26+J29+J32++J35+J36+J39+J42</f>
        <v>59916.799999999996</v>
      </c>
      <c r="K45" s="3">
        <f>K13+K14+K17+K18+K21+K26+K29+K32++K35+K36+K39+K42</f>
        <v>59916.799999999996</v>
      </c>
      <c r="L45" s="3">
        <f>L13+L14+L17+L18+L21+L26+L29+L32++L35+L36+L39+L42</f>
        <v>59916.799999999996</v>
      </c>
      <c r="M45" s="7"/>
      <c r="N45" s="28">
        <f t="shared" si="10"/>
        <v>376013</v>
      </c>
    </row>
    <row r="46" spans="1:16" ht="42" x14ac:dyDescent="0.25">
      <c r="A46" s="1"/>
      <c r="B46" s="8"/>
      <c r="C46" s="8"/>
      <c r="D46" s="1"/>
      <c r="E46" s="24" t="s">
        <v>50</v>
      </c>
      <c r="F46" s="3">
        <f t="shared" si="16"/>
        <v>41991.6</v>
      </c>
      <c r="G46" s="3">
        <f>G22+G27</f>
        <v>41991.6</v>
      </c>
      <c r="H46" s="3">
        <f>H22+H27</f>
        <v>0</v>
      </c>
      <c r="I46" s="3">
        <f>I22+I27</f>
        <v>0</v>
      </c>
      <c r="J46" s="3">
        <f>J22+J27</f>
        <v>0</v>
      </c>
      <c r="K46" s="3">
        <f>K22+K27</f>
        <v>0</v>
      </c>
      <c r="L46" s="3">
        <f>L22+L27</f>
        <v>0</v>
      </c>
    </row>
    <row r="47" spans="1:16" ht="42" x14ac:dyDescent="0.25">
      <c r="A47" s="1"/>
      <c r="B47" s="8"/>
      <c r="C47" s="8"/>
      <c r="D47" s="1"/>
      <c r="E47" s="24" t="s">
        <v>51</v>
      </c>
      <c r="F47" s="3">
        <f t="shared" si="16"/>
        <v>1695.1</v>
      </c>
      <c r="G47" s="3">
        <f t="shared" ref="G47:L47" si="19">G23+G28</f>
        <v>1695.1</v>
      </c>
      <c r="H47" s="3">
        <f t="shared" si="19"/>
        <v>0</v>
      </c>
      <c r="I47" s="3">
        <f t="shared" si="19"/>
        <v>0</v>
      </c>
      <c r="J47" s="3">
        <f t="shared" si="19"/>
        <v>0</v>
      </c>
      <c r="K47" s="3">
        <f t="shared" si="19"/>
        <v>0</v>
      </c>
      <c r="L47" s="3">
        <f t="shared" si="19"/>
        <v>0</v>
      </c>
    </row>
    <row r="48" spans="1:16" s="27" customFormat="1" x14ac:dyDescent="0.25">
      <c r="F48" s="28">
        <f>SUM(F45:F47)</f>
        <v>419699.69999999995</v>
      </c>
      <c r="G48" s="28">
        <f>SUM(G45:G47)</f>
        <v>128016.90000000002</v>
      </c>
      <c r="H48" s="28">
        <f t="shared" ref="H48:L48" si="20">SUM(H45:H47)</f>
        <v>54616</v>
      </c>
      <c r="I48" s="28">
        <f t="shared" si="20"/>
        <v>57316.400000000009</v>
      </c>
      <c r="J48" s="28">
        <f t="shared" si="20"/>
        <v>59916.799999999996</v>
      </c>
      <c r="K48" s="28">
        <f t="shared" si="20"/>
        <v>59916.799999999996</v>
      </c>
      <c r="L48" s="28">
        <f t="shared" si="20"/>
        <v>59916.799999999996</v>
      </c>
    </row>
  </sheetData>
  <mergeCells count="21">
    <mergeCell ref="A38:L38"/>
    <mergeCell ref="A41:L41"/>
    <mergeCell ref="A8:L8"/>
    <mergeCell ref="A34:L34"/>
    <mergeCell ref="A31:L31"/>
    <mergeCell ref="A25:L25"/>
    <mergeCell ref="A12:L12"/>
    <mergeCell ref="A16:L16"/>
    <mergeCell ref="A20:L20"/>
    <mergeCell ref="F10:L10"/>
    <mergeCell ref="A10:A11"/>
    <mergeCell ref="B10:B11"/>
    <mergeCell ref="C10:C11"/>
    <mergeCell ref="D10:D11"/>
    <mergeCell ref="E10:E11"/>
    <mergeCell ref="A21:A23"/>
    <mergeCell ref="A26:A28"/>
    <mergeCell ref="B26:B28"/>
    <mergeCell ref="C26:C28"/>
    <mergeCell ref="B21:B23"/>
    <mergeCell ref="C21:C23"/>
  </mergeCells>
  <pageMargins left="0.31496062992125984" right="0.31496062992125984" top="0.35433070866141736" bottom="0.35433070866141736" header="0.31496062992125984" footer="0.31496062992125984"/>
  <pageSetup paperSize="9" scale="89" fitToWidth="0" fitToHeight="0" orientation="landscape" r:id="rId1"/>
  <rowBreaks count="1" manualBreakCount="1">
    <brk id="2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19112019</vt:lpstr>
      <vt:lpstr>Лист2</vt:lpstr>
      <vt:lpstr>Лист3</vt:lpstr>
      <vt:lpstr>'19112019'!Заголовки_для_печати</vt:lpstr>
      <vt:lpstr>'19112019'!Область_печати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2020-09-09T11:45:39Z</dcterms:modified>
</cp:coreProperties>
</file>