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04092018" sheetId="1" r:id="rId1"/>
    <sheet name="Лист2" sheetId="2" r:id="rId2"/>
    <sheet name="Лист3" sheetId="3" r:id="rId3"/>
  </sheets>
  <definedNames>
    <definedName name="_xlnm.Print_Titles" localSheetId="0">'04092018'!$10:$11</definedName>
  </definedNames>
  <calcPr calcId="145621"/>
</workbook>
</file>

<file path=xl/calcChain.xml><?xml version="1.0" encoding="utf-8"?>
<calcChain xmlns="http://schemas.openxmlformats.org/spreadsheetml/2006/main">
  <c r="I116" i="1" l="1"/>
  <c r="I82" i="1"/>
  <c r="I35" i="1" l="1"/>
  <c r="F129" i="1" l="1"/>
  <c r="K128" i="1"/>
  <c r="L128" i="1"/>
  <c r="J128" i="1"/>
  <c r="J129" i="1"/>
  <c r="J116" i="1"/>
  <c r="F103" i="1"/>
  <c r="F99" i="1"/>
  <c r="G126" i="1" l="1"/>
  <c r="H126" i="1"/>
  <c r="I126" i="1"/>
  <c r="J126" i="1"/>
  <c r="K126" i="1"/>
  <c r="L126" i="1"/>
  <c r="F122" i="1"/>
  <c r="F123" i="1"/>
  <c r="F124" i="1"/>
  <c r="F125" i="1"/>
  <c r="F121" i="1"/>
  <c r="G116" i="1"/>
  <c r="H116" i="1"/>
  <c r="K116" i="1"/>
  <c r="L116" i="1"/>
  <c r="F115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00" i="1"/>
  <c r="F101" i="1"/>
  <c r="F102" i="1"/>
  <c r="F104" i="1"/>
  <c r="F105" i="1"/>
  <c r="F106" i="1"/>
  <c r="F107" i="1"/>
  <c r="F108" i="1"/>
  <c r="F109" i="1"/>
  <c r="F110" i="1"/>
  <c r="F111" i="1"/>
  <c r="F112" i="1"/>
  <c r="F113" i="1"/>
  <c r="F114" i="1"/>
  <c r="F84" i="1"/>
  <c r="F75" i="1"/>
  <c r="F76" i="1"/>
  <c r="F77" i="1"/>
  <c r="F78" i="1"/>
  <c r="F79" i="1"/>
  <c r="F80" i="1"/>
  <c r="F81" i="1"/>
  <c r="F74" i="1"/>
  <c r="G82" i="1"/>
  <c r="H82" i="1"/>
  <c r="J82" i="1"/>
  <c r="K82" i="1"/>
  <c r="L82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37" i="1"/>
  <c r="G35" i="1"/>
  <c r="H35" i="1"/>
  <c r="J35" i="1"/>
  <c r="K35" i="1"/>
  <c r="L35" i="1"/>
  <c r="F25" i="1"/>
  <c r="F26" i="1"/>
  <c r="F27" i="1"/>
  <c r="F28" i="1"/>
  <c r="F29" i="1"/>
  <c r="F30" i="1"/>
  <c r="F31" i="1"/>
  <c r="F32" i="1"/>
  <c r="F33" i="1"/>
  <c r="F34" i="1"/>
  <c r="F24" i="1"/>
  <c r="F126" i="1" l="1"/>
  <c r="F116" i="1"/>
  <c r="F35" i="1"/>
  <c r="F82" i="1"/>
  <c r="G22" i="1"/>
  <c r="G127" i="1" s="1"/>
  <c r="H22" i="1"/>
  <c r="H127" i="1" s="1"/>
  <c r="I22" i="1"/>
  <c r="I127" i="1" s="1"/>
  <c r="I128" i="1" s="1"/>
  <c r="F128" i="1" s="1"/>
  <c r="J22" i="1"/>
  <c r="J127" i="1" s="1"/>
  <c r="K22" i="1"/>
  <c r="K127" i="1" s="1"/>
  <c r="L22" i="1"/>
  <c r="L127" i="1" s="1"/>
  <c r="F15" i="1"/>
  <c r="F16" i="1"/>
  <c r="F17" i="1"/>
  <c r="F18" i="1"/>
  <c r="F19" i="1"/>
  <c r="F20" i="1"/>
  <c r="F21" i="1"/>
  <c r="F14" i="1"/>
  <c r="F22" i="1" l="1"/>
  <c r="F127" i="1" s="1"/>
</calcChain>
</file>

<file path=xl/sharedStrings.xml><?xml version="1.0" encoding="utf-8"?>
<sst xmlns="http://schemas.openxmlformats.org/spreadsheetml/2006/main" count="445" uniqueCount="140">
  <si>
    <t>№ п/п</t>
  </si>
  <si>
    <t>Наименование программного мероприятия</t>
  </si>
  <si>
    <t>Исполнитель</t>
  </si>
  <si>
    <t>Срок   исполнения</t>
  </si>
  <si>
    <t xml:space="preserve">Источники финансирования  </t>
  </si>
  <si>
    <t xml:space="preserve">Объемы финансирования, (тыс. руб.) </t>
  </si>
  <si>
    <t>всего</t>
  </si>
  <si>
    <t>2015 год</t>
  </si>
  <si>
    <t>2016 год</t>
  </si>
  <si>
    <t>2017 год</t>
  </si>
  <si>
    <t>2018 год</t>
  </si>
  <si>
    <t>2019 год</t>
  </si>
  <si>
    <t>2020 год</t>
  </si>
  <si>
    <r>
      <t xml:space="preserve">Подпрограмма 1. </t>
    </r>
    <r>
      <rPr>
        <sz val="8"/>
        <color rgb="FF000000"/>
        <rFont val="Times New Roman"/>
        <family val="1"/>
        <charset val="204"/>
      </rPr>
      <t>«Обеспечение деятельности и функций органов Администрации городского поселения Чишминский поссовет муниципального района Чишминский район» на 2015-2020 годы</t>
    </r>
  </si>
  <si>
    <t xml:space="preserve">Расходы на содержание администрации городского поселения Чишминский поссовет </t>
  </si>
  <si>
    <t>ГП Чишминский поссовет</t>
  </si>
  <si>
    <t>ежегодно</t>
  </si>
  <si>
    <t>Бюджет ГП</t>
  </si>
  <si>
    <t>Резервный фонд городского поселения Чишминский поссовет</t>
  </si>
  <si>
    <t>Выходное пособие при ликвидации МАУ СКЦ «Дворец бракосочетания»</t>
  </si>
  <si>
    <t>I квартал</t>
  </si>
  <si>
    <t>Выходное пособие при ликвидации МУП «Киносеть»</t>
  </si>
  <si>
    <t>IV квартал</t>
  </si>
  <si>
    <t>Выходное пособие при реорганизации МУП Рынок «Чишмэ»</t>
  </si>
  <si>
    <t>Возмещение судебных издержек и расходов за проведение экспертизы</t>
  </si>
  <si>
    <t>I полугодие</t>
  </si>
  <si>
    <t>Межбюджетные трансферты (в части выплаты доплат к государственной пенсии за выслугу лет на муниципальной службе, условно утвержденный расход, на оформление разрешения, строительство, ввод объектов в эксплуатацию, обследование зданий и выдачи рекомендации, оформление заключения по резервированию земель)</t>
  </si>
  <si>
    <t>Прочие расходы (выборы депутатов, кадастровые работы)</t>
  </si>
  <si>
    <t>ИТОГО</t>
  </si>
  <si>
    <r>
      <t>Подпрограмма 2.</t>
    </r>
    <r>
      <rPr>
        <sz val="8"/>
        <color rgb="FF000000"/>
        <rFont val="Times New Roman"/>
        <family val="1"/>
        <charset val="204"/>
      </rPr>
      <t xml:space="preserve">  «Модернизация, развитие и содержание дорожного хозяйства на территории городского поселения Чишминский поссовет» на 2015-2020 годы</t>
    </r>
  </si>
  <si>
    <t>Содержание дорог в летнее и в зимнее время</t>
  </si>
  <si>
    <t>Ремонт дорог на территории поселения, ямочный ремонт дорог, ремонт покрытий дворовых территорий и проездов к дворовым территориям на территории поселения</t>
  </si>
  <si>
    <t>Содержание светофорных объектов и дорожных знаков по р.п.Чишмы</t>
  </si>
  <si>
    <t>Текущий ремонт светофорных объектов</t>
  </si>
  <si>
    <t>Установка и изготовление стоек дорожных знаков, бланков в р.п. Чишмы</t>
  </si>
  <si>
    <t>Составление сметной документации на ремонт дорог и тротуаров</t>
  </si>
  <si>
    <t>Технадзор на ремонт дорог и тротуаров</t>
  </si>
  <si>
    <t>Разработка программы комплексного развития транспортной инфраструктуры в р.п. Чишмы</t>
  </si>
  <si>
    <t>Изготовление дорожных знаков</t>
  </si>
  <si>
    <t>МБ трансферты на текущий ремонт дорог</t>
  </si>
  <si>
    <t>Кадастровые работы по уточнению на сооружение по объекту "Автомобильная дорога"</t>
  </si>
  <si>
    <r>
      <t>Подпрограмма 3.</t>
    </r>
    <r>
      <rPr>
        <sz val="8"/>
        <color rgb="FF000000"/>
        <rFont val="Times New Roman"/>
        <family val="1"/>
        <charset val="204"/>
      </rPr>
      <t xml:space="preserve">  «Жилищно-коммунальное хозяйство территории городского поселения Чишминский поссовет» на 2015-2020 годы</t>
    </r>
  </si>
  <si>
    <t>Капитальный ремонт жилищного фонда</t>
  </si>
  <si>
    <t>Переселение граждан из аварийного жилищного фонда</t>
  </si>
  <si>
    <t>Бюджет РБ</t>
  </si>
  <si>
    <t>Изготовление табличек о расселении из аварийного жилья</t>
  </si>
  <si>
    <t>Оформление. исходных документов под малоэтажное строительство в р.п.Чишмы ул. Центральная МУП "Архитектура и градостроительство"</t>
  </si>
  <si>
    <t>Технадзор на капитальный ремонт жилых домов ул. Социалистическая, Элеваторная, Трактовая</t>
  </si>
  <si>
    <t>II квартал</t>
  </si>
  <si>
    <t>Убытки по бане</t>
  </si>
  <si>
    <t>Техническое обслуживание водопроводных сетей</t>
  </si>
  <si>
    <t>Текущий ремонт водопровода</t>
  </si>
  <si>
    <t>Субсидия на КР наружных сетей водоснабжения и водоотведения и КР скважин Исаковского водозабора</t>
  </si>
  <si>
    <t>III квартал</t>
  </si>
  <si>
    <t>Субсидия МУП «Чишмыэнергосервис» - на приобретение аварийного резерва дизельного топлива  для котельной № 1 р.п. Чишмы</t>
  </si>
  <si>
    <t>Субсидия на возмещение затрат МУП «ЧКБО»</t>
  </si>
  <si>
    <t>Разработка схем водоотведения и водоснабжения ГП, разработка комплексного плана развития ГП</t>
  </si>
  <si>
    <t>1 полугодие</t>
  </si>
  <si>
    <t xml:space="preserve">Исследование и разработка инструкции о порядке ведения мониторинга, исследование и разработка проекта мониторинга безопасности Калмашевского водохранилище </t>
  </si>
  <si>
    <t xml:space="preserve">Субсидий на выполнение кадастровых работ для постановки.на кадастровый учет объектов электроэнергетики </t>
  </si>
  <si>
    <t>Разработка сметной документации КР сборного водовода Исаковского водозабора</t>
  </si>
  <si>
    <t>За потребление ХВС для заливки катка</t>
  </si>
  <si>
    <t xml:space="preserve">На обеспечение устойчивого функционирования организации коммунального комплекса </t>
  </si>
  <si>
    <t>2 127,0</t>
  </si>
  <si>
    <t>На регистрацию прав муниципальной собственности на объекты энергетики и коммунальной сферы</t>
  </si>
  <si>
    <t>Строительство тротуара по ул.Гизатуллинар.п.Чишмы</t>
  </si>
  <si>
    <t>ГП Чишминскийпоссовет</t>
  </si>
  <si>
    <t>Преддекларационные работы Калмашевского водохранилища</t>
  </si>
  <si>
    <t>МУП «Чишмыэнергосервис» - субсидия на мероприятие по энергосбережению и повышению энергетической эффективности (автоатизация котельной РДК)</t>
  </si>
  <si>
    <t>Текущий ремонт жилья, находящегося в муниципальной собственности по ул. Лесная,ул.Строительная,д.5, ул.Кирова,д.58</t>
  </si>
  <si>
    <t>Изготовление проекта перепланировки квартир  ул.Лесная</t>
  </si>
  <si>
    <t>Техназор на ремонт жилья, находящегося в муниципальной собственности по ул.Ленина, Лесная</t>
  </si>
  <si>
    <t>Обследование технического состояния объектов многоквартирных домов на необходимость проведения и объема ремонта для определения дальнейшей эксплуатации в р.п.Чишмы</t>
  </si>
  <si>
    <t>Инвестиционная программа</t>
  </si>
  <si>
    <t>Инвестиционная программа софинансирование ГП</t>
  </si>
  <si>
    <t>Отопление нежилых помещений</t>
  </si>
  <si>
    <t>Капитальный ремонт жилья, находящегося в муниципальной собственности по ул. Ленина</t>
  </si>
  <si>
    <t>Содержание и техническое обслуживание нежилых помещений</t>
  </si>
  <si>
    <t>Снос аварийного жилья и технадзор</t>
  </si>
  <si>
    <t>ЕРКЦ за обслуживание</t>
  </si>
  <si>
    <t xml:space="preserve">Проектно-сметная документация на газоснабжение </t>
  </si>
  <si>
    <t>1 000,0</t>
  </si>
  <si>
    <t>Судебные по жилищному вопросу</t>
  </si>
  <si>
    <t>Технологическое присоединение ул.Строительная,д.5</t>
  </si>
  <si>
    <t>Техническое обслуживание ГТС Калмашевское водохранилище</t>
  </si>
  <si>
    <t xml:space="preserve">ИТОГО </t>
  </si>
  <si>
    <r>
      <t>Подпрограмма 4.</t>
    </r>
    <r>
      <rPr>
        <sz val="8"/>
        <color rgb="FF000000"/>
        <rFont val="Times New Roman"/>
        <family val="1"/>
        <charset val="204"/>
      </rPr>
      <t xml:space="preserve">  «Благоустройство территории городского поселения Чишминский поссовет» на 2015-2020 годы</t>
    </r>
  </si>
  <si>
    <t>Уличное освещение</t>
  </si>
  <si>
    <t>Озеленение</t>
  </si>
  <si>
    <t>Содержание аллеи</t>
  </si>
  <si>
    <t>Содержание и ремонт автобусных остановок</t>
  </si>
  <si>
    <t>Содержание путепроводов</t>
  </si>
  <si>
    <t>Изготовление баннера, флагов</t>
  </si>
  <si>
    <t>Изготовление гирлянды из флажков на Сабантуй</t>
  </si>
  <si>
    <t>Аккарицидная обработка места проведения сабантуя</t>
  </si>
  <si>
    <t>Содержание мест захоронений</t>
  </si>
  <si>
    <t>Санмероприятия</t>
  </si>
  <si>
    <t>Ремонт огораживание улиц, парков</t>
  </si>
  <si>
    <t>Содержание обелиска и Калмашевского водохранилища, техническое обслуживание уличного освещения</t>
  </si>
  <si>
    <t>Страхование Калмашевского водохранилище</t>
  </si>
  <si>
    <t xml:space="preserve">Субсидия по благоустройству  </t>
  </si>
  <si>
    <t>Приобретение основных средств</t>
  </si>
  <si>
    <t>Установка хоккейной коробки мкр.Юбилейныйр.п.Чишмы</t>
  </si>
  <si>
    <t>На приобретение, установка и обслуживание контейнеров для сбора опасных отходов</t>
  </si>
  <si>
    <t>Прочие расходы</t>
  </si>
  <si>
    <t>Реконструкция сетей уличного освещения в р.п. Чишмы</t>
  </si>
  <si>
    <t>Капитальный ремонт моста через реку Карамалы</t>
  </si>
  <si>
    <t>Проект пешеходного моста</t>
  </si>
  <si>
    <t>Приоритеная поддержка местных инициатив</t>
  </si>
  <si>
    <t>II полугодие</t>
  </si>
  <si>
    <t>Работы по устройству ледового городка в р.п. Чишмы</t>
  </si>
  <si>
    <t>Субсидии на софинансирование расходных обязательств (Реальные дела)</t>
  </si>
  <si>
    <t>Охрана новогоднего городка</t>
  </si>
  <si>
    <t>Софинансирование Реальные дела</t>
  </si>
  <si>
    <t>Содержание и обслуживание фонтана на проспекте Дружбы</t>
  </si>
  <si>
    <r>
      <t>Подпрограмма 5. «</t>
    </r>
    <r>
      <rPr>
        <sz val="8"/>
        <color rgb="FF000000"/>
        <rFont val="Times New Roman"/>
        <family val="1"/>
        <charset val="204"/>
      </rPr>
      <t>Государственная поддержка в сфере культуры, кинематографии» на 2015-2020 годы</t>
    </r>
  </si>
  <si>
    <t>Предоставление субсидии в целях возмещения затрат по обслуживанию населения публичной демонстрации кинофильмов МУП «Киносеть»</t>
  </si>
  <si>
    <r>
      <t xml:space="preserve">Подпрограмма 6. </t>
    </r>
    <r>
      <rPr>
        <sz val="8"/>
        <color rgb="FF000000"/>
        <rFont val="Times New Roman"/>
        <family val="1"/>
        <charset val="204"/>
      </rPr>
      <t>«Проведение землеустроительных мероприятий на территории городского поселения Чишминский поссовет муниципального района Чишминский район» на 2015-2020 годы</t>
    </r>
  </si>
  <si>
    <t>Выполнение кадастровых работ по оформлению земельных участков , постановка на государственный кадастровый учет помещений, изготовление кадастрового паспорта сооружения, выполнение геодезических работ земельных участков</t>
  </si>
  <si>
    <t>Публикация в СМИ о проведении торгов (конкурс, аукцион) и предоставлении без торгов земельных участков и прочей информации по земельным участкам</t>
  </si>
  <si>
    <t>Определение рыночной стоимости земельного участка, транспортных средств</t>
  </si>
  <si>
    <t>Информационно консультационные услуги по определению рыночной стоимости нежелых зданий</t>
  </si>
  <si>
    <t>ВСЕГО</t>
  </si>
  <si>
    <t>- за счет средств бюджета ГП</t>
  </si>
  <si>
    <t>-за счет средств бюджета РБ</t>
  </si>
  <si>
    <t>Оплата услуг отопления</t>
  </si>
  <si>
    <t>Оплата услуг холодного водоснабжения</t>
  </si>
  <si>
    <t>Текущий ремонт (ремонт)</t>
  </si>
  <si>
    <t>Другие расходы по содержанию имущества</t>
  </si>
  <si>
    <t>Иные работы и услуги</t>
  </si>
  <si>
    <t>Безвозмездные перечисления государственным и муниципальным организациям</t>
  </si>
  <si>
    <t>Приобретение материалов</t>
  </si>
  <si>
    <t>Услуги по охране (в том числе вневедомственной и пожарной)</t>
  </si>
  <si>
    <t>Приложение №2</t>
  </si>
  <si>
    <t xml:space="preserve">к муниципальной программе </t>
  </si>
  <si>
    <t xml:space="preserve">«Комплексное развитие территории </t>
  </si>
  <si>
    <t>Городского поселения Чишминский</t>
  </si>
  <si>
    <t xml:space="preserve">поссовет муниципального района </t>
  </si>
  <si>
    <t>Чишминский район» на 2015-2020 года</t>
  </si>
  <si>
    <t>План мероприятий 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</si>
</sst>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1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quotePrefix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/>
    <xf numFmtId="0" fontId="1" fillId="0" borderId="0" xfId="0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4" fontId="0" fillId="0" borderId="0" xfId="0" applyNumberFormat="1" applyFill="1"/>
    <xf numFmtId="164" fontId="9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134"/>
  <sheetViews>
    <sheetView tabSelected="1" workbookViewId="0">
      <selection activeCell="I111" sqref="I1:I1048576"/>
    </sheetView>
  </sheetViews>
  <sheetFormatPr defaultRowHeight="15" x14ac:dyDescent="0.25"/>
  <cols>
    <col min="1" max="1" width="4.42578125" style="6" customWidth="1"/>
    <col min="2" max="2" width="37.7109375" style="6" customWidth="1"/>
    <col min="3" max="3" width="12.140625" style="6" customWidth="1"/>
    <col min="4" max="4" width="11.140625" style="6" customWidth="1"/>
    <col min="5" max="16384" width="9.140625" style="6"/>
  </cols>
  <sheetData>
    <row r="1" spans="1:13" x14ac:dyDescent="0.25">
      <c r="L1" s="24" t="s">
        <v>133</v>
      </c>
    </row>
    <row r="2" spans="1:13" x14ac:dyDescent="0.25">
      <c r="L2" s="24" t="s">
        <v>134</v>
      </c>
    </row>
    <row r="3" spans="1:13" x14ac:dyDescent="0.25">
      <c r="L3" s="24" t="s">
        <v>135</v>
      </c>
    </row>
    <row r="4" spans="1:13" x14ac:dyDescent="0.25">
      <c r="L4" s="24" t="s">
        <v>136</v>
      </c>
    </row>
    <row r="5" spans="1:13" x14ac:dyDescent="0.25">
      <c r="L5" s="24" t="s">
        <v>137</v>
      </c>
    </row>
    <row r="6" spans="1:13" x14ac:dyDescent="0.25">
      <c r="L6" s="24" t="s">
        <v>138</v>
      </c>
    </row>
    <row r="7" spans="1:13" x14ac:dyDescent="0.25">
      <c r="L7" s="24"/>
    </row>
    <row r="8" spans="1:13" x14ac:dyDescent="0.25">
      <c r="A8" s="30" t="s">
        <v>139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10" spans="1:13" x14ac:dyDescent="0.25">
      <c r="A10" s="31" t="s">
        <v>0</v>
      </c>
      <c r="B10" s="31" t="s">
        <v>1</v>
      </c>
      <c r="C10" s="31" t="s">
        <v>2</v>
      </c>
      <c r="D10" s="31" t="s">
        <v>3</v>
      </c>
      <c r="E10" s="31" t="s">
        <v>4</v>
      </c>
      <c r="F10" s="31" t="s">
        <v>5</v>
      </c>
      <c r="G10" s="31"/>
      <c r="H10" s="31"/>
      <c r="I10" s="31"/>
      <c r="J10" s="31"/>
      <c r="K10" s="31"/>
      <c r="L10" s="31"/>
      <c r="M10" s="7"/>
    </row>
    <row r="11" spans="1:13" x14ac:dyDescent="0.25">
      <c r="A11" s="31"/>
      <c r="B11" s="31"/>
      <c r="C11" s="31"/>
      <c r="D11" s="31"/>
      <c r="E11" s="31"/>
      <c r="F11" s="4" t="s">
        <v>6</v>
      </c>
      <c r="G11" s="4" t="s">
        <v>7</v>
      </c>
      <c r="H11" s="4" t="s">
        <v>8</v>
      </c>
      <c r="I11" s="29" t="s">
        <v>9</v>
      </c>
      <c r="J11" s="25" t="s">
        <v>10</v>
      </c>
      <c r="K11" s="4" t="s">
        <v>11</v>
      </c>
      <c r="L11" s="4" t="s">
        <v>12</v>
      </c>
      <c r="M11" s="7"/>
    </row>
    <row r="12" spans="1:13" x14ac:dyDescent="0.25">
      <c r="A12" s="31" t="s">
        <v>13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7"/>
    </row>
    <row r="13" spans="1:13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7"/>
    </row>
    <row r="14" spans="1:13" ht="33.75" x14ac:dyDescent="0.25">
      <c r="A14" s="1">
        <v>1</v>
      </c>
      <c r="B14" s="8" t="s">
        <v>14</v>
      </c>
      <c r="C14" s="1" t="s">
        <v>15</v>
      </c>
      <c r="D14" s="1" t="s">
        <v>16</v>
      </c>
      <c r="E14" s="1" t="s">
        <v>17</v>
      </c>
      <c r="F14" s="3">
        <f>SUM(G14:L14)</f>
        <v>25546.199999999997</v>
      </c>
      <c r="G14" s="2">
        <v>8894.2999999999993</v>
      </c>
      <c r="H14" s="2">
        <v>7700.4</v>
      </c>
      <c r="I14" s="2">
        <v>8951.5</v>
      </c>
      <c r="J14" s="2">
        <v>0</v>
      </c>
      <c r="K14" s="9">
        <v>0</v>
      </c>
      <c r="L14" s="9">
        <v>0</v>
      </c>
      <c r="M14" s="7"/>
    </row>
    <row r="15" spans="1:13" ht="33.75" x14ac:dyDescent="0.25">
      <c r="A15" s="1">
        <v>2</v>
      </c>
      <c r="B15" s="8" t="s">
        <v>18</v>
      </c>
      <c r="C15" s="1" t="s">
        <v>15</v>
      </c>
      <c r="D15" s="1" t="s">
        <v>16</v>
      </c>
      <c r="E15" s="1" t="s">
        <v>17</v>
      </c>
      <c r="F15" s="3">
        <f t="shared" ref="F15:F21" si="0">SUM(G15:L15)</f>
        <v>135.69999999999999</v>
      </c>
      <c r="G15" s="2">
        <v>0</v>
      </c>
      <c r="H15" s="2">
        <v>0</v>
      </c>
      <c r="I15" s="2">
        <v>0</v>
      </c>
      <c r="J15" s="2">
        <v>35.700000000000003</v>
      </c>
      <c r="K15" s="9">
        <v>50</v>
      </c>
      <c r="L15" s="9">
        <v>50</v>
      </c>
      <c r="M15" s="7"/>
    </row>
    <row r="16" spans="1:13" ht="33.75" x14ac:dyDescent="0.25">
      <c r="A16" s="1">
        <v>3</v>
      </c>
      <c r="B16" s="8" t="s">
        <v>19</v>
      </c>
      <c r="C16" s="1" t="s">
        <v>15</v>
      </c>
      <c r="D16" s="1" t="s">
        <v>20</v>
      </c>
      <c r="E16" s="1" t="s">
        <v>17</v>
      </c>
      <c r="F16" s="3">
        <f t="shared" si="0"/>
        <v>98.3</v>
      </c>
      <c r="G16" s="2">
        <v>98.3</v>
      </c>
      <c r="H16" s="2">
        <v>0</v>
      </c>
      <c r="I16" s="2">
        <v>0</v>
      </c>
      <c r="J16" s="2">
        <v>0</v>
      </c>
      <c r="K16" s="9">
        <v>0</v>
      </c>
      <c r="L16" s="9">
        <v>0</v>
      </c>
      <c r="M16" s="7"/>
    </row>
    <row r="17" spans="1:13" ht="33.75" x14ac:dyDescent="0.25">
      <c r="A17" s="1">
        <v>4</v>
      </c>
      <c r="B17" s="8" t="s">
        <v>21</v>
      </c>
      <c r="C17" s="1" t="s">
        <v>15</v>
      </c>
      <c r="D17" s="1" t="s">
        <v>22</v>
      </c>
      <c r="E17" s="1" t="s">
        <v>17</v>
      </c>
      <c r="F17" s="3">
        <f t="shared" si="0"/>
        <v>14.7</v>
      </c>
      <c r="G17" s="2">
        <v>14.7</v>
      </c>
      <c r="H17" s="2">
        <v>0</v>
      </c>
      <c r="I17" s="2">
        <v>0</v>
      </c>
      <c r="J17" s="2">
        <v>0</v>
      </c>
      <c r="K17" s="9">
        <v>0</v>
      </c>
      <c r="L17" s="9">
        <v>0</v>
      </c>
      <c r="M17" s="7"/>
    </row>
    <row r="18" spans="1:13" ht="33.75" x14ac:dyDescent="0.25">
      <c r="A18" s="1">
        <v>5</v>
      </c>
      <c r="B18" s="8" t="s">
        <v>23</v>
      </c>
      <c r="C18" s="1" t="s">
        <v>15</v>
      </c>
      <c r="D18" s="1" t="s">
        <v>20</v>
      </c>
      <c r="E18" s="1" t="s">
        <v>17</v>
      </c>
      <c r="F18" s="3">
        <f t="shared" si="0"/>
        <v>10.8</v>
      </c>
      <c r="G18" s="2">
        <v>0</v>
      </c>
      <c r="H18" s="2">
        <v>10.8</v>
      </c>
      <c r="I18" s="2">
        <v>0</v>
      </c>
      <c r="J18" s="2">
        <v>0</v>
      </c>
      <c r="K18" s="9">
        <v>0</v>
      </c>
      <c r="L18" s="9">
        <v>0</v>
      </c>
      <c r="M18" s="7"/>
    </row>
    <row r="19" spans="1:13" ht="33.75" x14ac:dyDescent="0.25">
      <c r="A19" s="1">
        <v>6</v>
      </c>
      <c r="B19" s="8" t="s">
        <v>24</v>
      </c>
      <c r="C19" s="1" t="s">
        <v>15</v>
      </c>
      <c r="D19" s="1" t="s">
        <v>25</v>
      </c>
      <c r="E19" s="1" t="s">
        <v>17</v>
      </c>
      <c r="F19" s="3">
        <f t="shared" si="0"/>
        <v>45.8</v>
      </c>
      <c r="G19" s="2">
        <v>45.8</v>
      </c>
      <c r="H19" s="2">
        <v>0</v>
      </c>
      <c r="I19" s="2">
        <v>0</v>
      </c>
      <c r="J19" s="2">
        <v>0</v>
      </c>
      <c r="K19" s="9">
        <v>0</v>
      </c>
      <c r="L19" s="9">
        <v>0</v>
      </c>
      <c r="M19" s="7"/>
    </row>
    <row r="20" spans="1:13" ht="78.75" x14ac:dyDescent="0.25">
      <c r="A20" s="1">
        <v>7</v>
      </c>
      <c r="B20" s="8" t="s">
        <v>26</v>
      </c>
      <c r="C20" s="1" t="s">
        <v>15</v>
      </c>
      <c r="D20" s="1" t="s">
        <v>16</v>
      </c>
      <c r="E20" s="1" t="s">
        <v>17</v>
      </c>
      <c r="F20" s="3">
        <f t="shared" si="0"/>
        <v>17316.400000000005</v>
      </c>
      <c r="G20" s="2">
        <v>4729.1000000000004</v>
      </c>
      <c r="H20" s="2">
        <v>4087.3</v>
      </c>
      <c r="I20" s="2">
        <v>3714.1</v>
      </c>
      <c r="J20" s="2">
        <v>4437.1000000000004</v>
      </c>
      <c r="K20" s="9">
        <v>174.4</v>
      </c>
      <c r="L20" s="9">
        <v>174.4</v>
      </c>
      <c r="M20" s="7"/>
    </row>
    <row r="21" spans="1:13" ht="33.75" x14ac:dyDescent="0.25">
      <c r="A21" s="1">
        <v>8</v>
      </c>
      <c r="B21" s="8" t="s">
        <v>27</v>
      </c>
      <c r="C21" s="1" t="s">
        <v>15</v>
      </c>
      <c r="D21" s="1" t="s">
        <v>16</v>
      </c>
      <c r="E21" s="1" t="s">
        <v>17</v>
      </c>
      <c r="F21" s="3">
        <f t="shared" si="0"/>
        <v>45</v>
      </c>
      <c r="G21" s="2">
        <v>0</v>
      </c>
      <c r="H21" s="2">
        <v>45</v>
      </c>
      <c r="I21" s="2">
        <v>0</v>
      </c>
      <c r="J21" s="2">
        <v>0</v>
      </c>
      <c r="K21" s="2">
        <v>0</v>
      </c>
      <c r="L21" s="2">
        <v>0</v>
      </c>
      <c r="M21" s="7"/>
    </row>
    <row r="22" spans="1:13" x14ac:dyDescent="0.25">
      <c r="A22" s="1"/>
      <c r="B22" s="10" t="s">
        <v>28</v>
      </c>
      <c r="C22" s="4"/>
      <c r="D22" s="4"/>
      <c r="E22" s="4"/>
      <c r="F22" s="3">
        <f>SUM(F14:F21)</f>
        <v>43212.9</v>
      </c>
      <c r="G22" s="3">
        <f t="shared" ref="G22:L22" si="1">SUM(G14:G21)</f>
        <v>13782.199999999999</v>
      </c>
      <c r="H22" s="3">
        <f t="shared" si="1"/>
        <v>11843.5</v>
      </c>
      <c r="I22" s="3">
        <f t="shared" si="1"/>
        <v>12665.6</v>
      </c>
      <c r="J22" s="3">
        <f t="shared" si="1"/>
        <v>4472.8</v>
      </c>
      <c r="K22" s="3">
        <f t="shared" si="1"/>
        <v>224.4</v>
      </c>
      <c r="L22" s="3">
        <f t="shared" si="1"/>
        <v>224.4</v>
      </c>
      <c r="M22" s="7"/>
    </row>
    <row r="23" spans="1:13" x14ac:dyDescent="0.25">
      <c r="A23" s="31" t="s">
        <v>29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11"/>
    </row>
    <row r="24" spans="1:13" ht="33.75" x14ac:dyDescent="0.25">
      <c r="A24" s="1">
        <v>1</v>
      </c>
      <c r="B24" s="12" t="s">
        <v>30</v>
      </c>
      <c r="C24" s="1" t="s">
        <v>15</v>
      </c>
      <c r="D24" s="1" t="s">
        <v>16</v>
      </c>
      <c r="E24" s="1" t="s">
        <v>17</v>
      </c>
      <c r="F24" s="3">
        <f>SUM(G24:L24)</f>
        <v>28349.4</v>
      </c>
      <c r="G24" s="2">
        <v>2070.6999999999998</v>
      </c>
      <c r="H24" s="2">
        <v>3328.2</v>
      </c>
      <c r="I24" s="2">
        <v>6851.9</v>
      </c>
      <c r="J24" s="2">
        <v>5902.6</v>
      </c>
      <c r="K24" s="9">
        <v>5098</v>
      </c>
      <c r="L24" s="9">
        <v>5098</v>
      </c>
      <c r="M24" s="7"/>
    </row>
    <row r="25" spans="1:13" ht="45" x14ac:dyDescent="0.25">
      <c r="A25" s="1">
        <v>2</v>
      </c>
      <c r="B25" s="12" t="s">
        <v>31</v>
      </c>
      <c r="C25" s="1" t="s">
        <v>15</v>
      </c>
      <c r="D25" s="1" t="s">
        <v>16</v>
      </c>
      <c r="E25" s="1" t="s">
        <v>17</v>
      </c>
      <c r="F25" s="3">
        <f t="shared" ref="F25:F34" si="2">SUM(G25:L25)</f>
        <v>33039.300000000003</v>
      </c>
      <c r="G25" s="2">
        <v>4765.7</v>
      </c>
      <c r="H25" s="2">
        <v>13567.5</v>
      </c>
      <c r="I25" s="2">
        <v>1996.1</v>
      </c>
      <c r="J25" s="2">
        <v>7740</v>
      </c>
      <c r="K25" s="9">
        <v>2485</v>
      </c>
      <c r="L25" s="9">
        <v>2485</v>
      </c>
      <c r="M25" s="7"/>
    </row>
    <row r="26" spans="1:13" ht="33.75" x14ac:dyDescent="0.25">
      <c r="A26" s="1">
        <v>3</v>
      </c>
      <c r="B26" s="8" t="s">
        <v>32</v>
      </c>
      <c r="C26" s="1" t="s">
        <v>15</v>
      </c>
      <c r="D26" s="1" t="s">
        <v>16</v>
      </c>
      <c r="E26" s="1" t="s">
        <v>17</v>
      </c>
      <c r="F26" s="3">
        <f t="shared" si="2"/>
        <v>710.6</v>
      </c>
      <c r="G26" s="2">
        <v>175.6</v>
      </c>
      <c r="H26" s="2">
        <v>175</v>
      </c>
      <c r="I26" s="2">
        <v>0</v>
      </c>
      <c r="J26" s="2">
        <v>0</v>
      </c>
      <c r="K26" s="9">
        <v>180</v>
      </c>
      <c r="L26" s="9">
        <v>180</v>
      </c>
      <c r="M26" s="7"/>
    </row>
    <row r="27" spans="1:13" ht="33.75" x14ac:dyDescent="0.25">
      <c r="A27" s="1">
        <v>4</v>
      </c>
      <c r="B27" s="8" t="s">
        <v>33</v>
      </c>
      <c r="C27" s="1" t="s">
        <v>15</v>
      </c>
      <c r="D27" s="1" t="s">
        <v>16</v>
      </c>
      <c r="E27" s="1" t="s">
        <v>17</v>
      </c>
      <c r="F27" s="3">
        <f t="shared" si="2"/>
        <v>1406</v>
      </c>
      <c r="G27" s="2">
        <v>0</v>
      </c>
      <c r="H27" s="2">
        <v>506</v>
      </c>
      <c r="I27" s="2">
        <v>0</v>
      </c>
      <c r="J27" s="2">
        <v>0</v>
      </c>
      <c r="K27" s="9">
        <v>450</v>
      </c>
      <c r="L27" s="9">
        <v>450</v>
      </c>
      <c r="M27" s="7"/>
    </row>
    <row r="28" spans="1:13" ht="33.75" x14ac:dyDescent="0.25">
      <c r="A28" s="1">
        <v>5</v>
      </c>
      <c r="B28" s="8" t="s">
        <v>34</v>
      </c>
      <c r="C28" s="1" t="s">
        <v>15</v>
      </c>
      <c r="D28" s="1" t="s">
        <v>16</v>
      </c>
      <c r="E28" s="1" t="s">
        <v>17</v>
      </c>
      <c r="F28" s="3">
        <f t="shared" si="2"/>
        <v>556.6</v>
      </c>
      <c r="G28" s="2">
        <v>87.8</v>
      </c>
      <c r="H28" s="2">
        <v>68.8</v>
      </c>
      <c r="I28" s="2">
        <v>0</v>
      </c>
      <c r="J28" s="2">
        <v>0</v>
      </c>
      <c r="K28" s="9">
        <v>200</v>
      </c>
      <c r="L28" s="9">
        <v>200</v>
      </c>
      <c r="M28" s="7"/>
    </row>
    <row r="29" spans="1:13" ht="33.75" x14ac:dyDescent="0.25">
      <c r="A29" s="1">
        <v>6</v>
      </c>
      <c r="B29" s="8" t="s">
        <v>35</v>
      </c>
      <c r="C29" s="1" t="s">
        <v>15</v>
      </c>
      <c r="D29" s="1" t="s">
        <v>16</v>
      </c>
      <c r="E29" s="1" t="s">
        <v>17</v>
      </c>
      <c r="F29" s="3">
        <f t="shared" si="2"/>
        <v>530.70000000000005</v>
      </c>
      <c r="G29" s="2">
        <v>0</v>
      </c>
      <c r="H29" s="2">
        <v>230.7</v>
      </c>
      <c r="I29" s="2">
        <v>0</v>
      </c>
      <c r="J29" s="2">
        <v>100</v>
      </c>
      <c r="K29" s="9">
        <v>100</v>
      </c>
      <c r="L29" s="9">
        <v>100</v>
      </c>
      <c r="M29" s="7"/>
    </row>
    <row r="30" spans="1:13" ht="33.75" x14ac:dyDescent="0.25">
      <c r="A30" s="1">
        <v>7</v>
      </c>
      <c r="B30" s="8" t="s">
        <v>36</v>
      </c>
      <c r="C30" s="1" t="s">
        <v>15</v>
      </c>
      <c r="D30" s="1" t="s">
        <v>16</v>
      </c>
      <c r="E30" s="1" t="s">
        <v>17</v>
      </c>
      <c r="F30" s="3">
        <f t="shared" si="2"/>
        <v>820</v>
      </c>
      <c r="G30" s="2">
        <v>0</v>
      </c>
      <c r="H30" s="2">
        <v>199.4</v>
      </c>
      <c r="I30" s="2">
        <v>70.599999999999994</v>
      </c>
      <c r="J30" s="2">
        <v>350</v>
      </c>
      <c r="K30" s="9">
        <v>100</v>
      </c>
      <c r="L30" s="9">
        <v>100</v>
      </c>
      <c r="M30" s="7"/>
    </row>
    <row r="31" spans="1:13" ht="33.75" x14ac:dyDescent="0.25">
      <c r="A31" s="1">
        <v>8</v>
      </c>
      <c r="B31" s="8" t="s">
        <v>37</v>
      </c>
      <c r="C31" s="1" t="s">
        <v>15</v>
      </c>
      <c r="D31" s="1" t="s">
        <v>22</v>
      </c>
      <c r="E31" s="1" t="s">
        <v>17</v>
      </c>
      <c r="F31" s="3">
        <f t="shared" si="2"/>
        <v>70</v>
      </c>
      <c r="G31" s="2">
        <v>0</v>
      </c>
      <c r="H31" s="2">
        <v>70</v>
      </c>
      <c r="I31" s="2">
        <v>0</v>
      </c>
      <c r="J31" s="2">
        <v>0</v>
      </c>
      <c r="K31" s="9">
        <v>0</v>
      </c>
      <c r="L31" s="9">
        <v>0</v>
      </c>
      <c r="M31" s="7"/>
    </row>
    <row r="32" spans="1:13" ht="33.75" x14ac:dyDescent="0.25">
      <c r="A32" s="1">
        <v>9</v>
      </c>
      <c r="B32" s="8" t="s">
        <v>38</v>
      </c>
      <c r="C32" s="1" t="s">
        <v>15</v>
      </c>
      <c r="D32" s="1" t="s">
        <v>22</v>
      </c>
      <c r="E32" s="1" t="s">
        <v>17</v>
      </c>
      <c r="F32" s="3">
        <f t="shared" si="2"/>
        <v>393.1</v>
      </c>
      <c r="G32" s="2">
        <v>0</v>
      </c>
      <c r="H32" s="2">
        <v>0</v>
      </c>
      <c r="I32" s="2">
        <v>393.1</v>
      </c>
      <c r="J32" s="2">
        <v>0</v>
      </c>
      <c r="K32" s="9">
        <v>0</v>
      </c>
      <c r="L32" s="9">
        <v>0</v>
      </c>
      <c r="M32" s="7"/>
    </row>
    <row r="33" spans="1:13" ht="33.75" x14ac:dyDescent="0.25">
      <c r="A33" s="1">
        <v>10</v>
      </c>
      <c r="B33" s="8" t="s">
        <v>39</v>
      </c>
      <c r="C33" s="1" t="s">
        <v>15</v>
      </c>
      <c r="D33" s="1" t="s">
        <v>22</v>
      </c>
      <c r="E33" s="1" t="s">
        <v>17</v>
      </c>
      <c r="F33" s="3">
        <f t="shared" si="2"/>
        <v>86</v>
      </c>
      <c r="G33" s="2">
        <v>0</v>
      </c>
      <c r="H33" s="2">
        <v>0</v>
      </c>
      <c r="I33" s="2">
        <v>86</v>
      </c>
      <c r="J33" s="2">
        <v>0</v>
      </c>
      <c r="K33" s="9">
        <v>0</v>
      </c>
      <c r="L33" s="9">
        <v>0</v>
      </c>
      <c r="M33" s="7"/>
    </row>
    <row r="34" spans="1:13" ht="33.75" x14ac:dyDescent="0.25">
      <c r="A34" s="1">
        <v>11</v>
      </c>
      <c r="B34" s="8" t="s">
        <v>40</v>
      </c>
      <c r="C34" s="1" t="s">
        <v>15</v>
      </c>
      <c r="D34" s="1" t="s">
        <v>22</v>
      </c>
      <c r="E34" s="1" t="s">
        <v>17</v>
      </c>
      <c r="F34" s="3">
        <f t="shared" si="2"/>
        <v>27.1</v>
      </c>
      <c r="G34" s="2">
        <v>0</v>
      </c>
      <c r="H34" s="2">
        <v>0</v>
      </c>
      <c r="I34" s="2">
        <v>27.1</v>
      </c>
      <c r="J34" s="2">
        <v>0</v>
      </c>
      <c r="K34" s="9">
        <v>0</v>
      </c>
      <c r="L34" s="9">
        <v>0</v>
      </c>
      <c r="M34" s="7"/>
    </row>
    <row r="35" spans="1:13" x14ac:dyDescent="0.25">
      <c r="A35" s="1"/>
      <c r="B35" s="10" t="s">
        <v>28</v>
      </c>
      <c r="C35" s="4"/>
      <c r="D35" s="4"/>
      <c r="E35" s="4"/>
      <c r="F35" s="3">
        <f>SUM(F24:F34)</f>
        <v>65988.800000000003</v>
      </c>
      <c r="G35" s="3">
        <f t="shared" ref="G35:L35" si="3">SUM(G24:G34)</f>
        <v>7099.8</v>
      </c>
      <c r="H35" s="3">
        <f t="shared" si="3"/>
        <v>18145.600000000002</v>
      </c>
      <c r="I35" s="3">
        <f>SUM(I24:I34)+0.1</f>
        <v>9424.9000000000015</v>
      </c>
      <c r="J35" s="3">
        <f t="shared" si="3"/>
        <v>14092.6</v>
      </c>
      <c r="K35" s="3">
        <f t="shared" si="3"/>
        <v>8613</v>
      </c>
      <c r="L35" s="3">
        <f t="shared" si="3"/>
        <v>8613</v>
      </c>
      <c r="M35" s="7"/>
    </row>
    <row r="36" spans="1:13" x14ac:dyDescent="0.25">
      <c r="A36" s="31" t="s">
        <v>41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7"/>
    </row>
    <row r="37" spans="1:13" ht="33.75" x14ac:dyDescent="0.25">
      <c r="A37" s="1">
        <v>1</v>
      </c>
      <c r="B37" s="8" t="s">
        <v>42</v>
      </c>
      <c r="C37" s="1" t="s">
        <v>15</v>
      </c>
      <c r="D37" s="1" t="s">
        <v>16</v>
      </c>
      <c r="E37" s="1" t="s">
        <v>17</v>
      </c>
      <c r="F37" s="3">
        <f>SUM(G37:L37)</f>
        <v>4030.7999999999997</v>
      </c>
      <c r="G37" s="2">
        <v>1808.7</v>
      </c>
      <c r="H37" s="2">
        <v>674</v>
      </c>
      <c r="I37" s="2">
        <v>591.1</v>
      </c>
      <c r="J37" s="2">
        <v>0</v>
      </c>
      <c r="K37" s="9">
        <v>504</v>
      </c>
      <c r="L37" s="9">
        <v>453</v>
      </c>
      <c r="M37" s="7"/>
    </row>
    <row r="38" spans="1:13" ht="33.75" x14ac:dyDescent="0.25">
      <c r="A38" s="1">
        <v>2</v>
      </c>
      <c r="B38" s="8" t="s">
        <v>43</v>
      </c>
      <c r="C38" s="1" t="s">
        <v>15</v>
      </c>
      <c r="D38" s="1" t="s">
        <v>20</v>
      </c>
      <c r="E38" s="1" t="s">
        <v>17</v>
      </c>
      <c r="F38" s="3">
        <f t="shared" ref="F38:F73" si="4">SUM(G38:L38)</f>
        <v>502.9</v>
      </c>
      <c r="G38" s="2">
        <v>502.9</v>
      </c>
      <c r="H38" s="2">
        <v>0</v>
      </c>
      <c r="I38" s="2">
        <v>0</v>
      </c>
      <c r="J38" s="2">
        <v>0</v>
      </c>
      <c r="K38" s="9">
        <v>0</v>
      </c>
      <c r="L38" s="9">
        <v>0</v>
      </c>
      <c r="M38" s="7"/>
    </row>
    <row r="39" spans="1:13" ht="33.75" x14ac:dyDescent="0.25">
      <c r="A39" s="1">
        <v>3</v>
      </c>
      <c r="B39" s="8" t="s">
        <v>43</v>
      </c>
      <c r="C39" s="1" t="s">
        <v>15</v>
      </c>
      <c r="D39" s="1" t="s">
        <v>20</v>
      </c>
      <c r="E39" s="1" t="s">
        <v>44</v>
      </c>
      <c r="F39" s="3">
        <f t="shared" si="4"/>
        <v>3725.3</v>
      </c>
      <c r="G39" s="2">
        <v>3725.3</v>
      </c>
      <c r="H39" s="2">
        <v>0</v>
      </c>
      <c r="I39" s="2">
        <v>0</v>
      </c>
      <c r="J39" s="2">
        <v>0</v>
      </c>
      <c r="K39" s="9">
        <v>0</v>
      </c>
      <c r="L39" s="9">
        <v>0</v>
      </c>
      <c r="M39" s="7"/>
    </row>
    <row r="40" spans="1:13" ht="33.75" x14ac:dyDescent="0.25">
      <c r="A40" s="1">
        <v>4</v>
      </c>
      <c r="B40" s="8" t="s">
        <v>45</v>
      </c>
      <c r="C40" s="1" t="s">
        <v>15</v>
      </c>
      <c r="D40" s="1" t="s">
        <v>20</v>
      </c>
      <c r="E40" s="1" t="s">
        <v>17</v>
      </c>
      <c r="F40" s="3">
        <f t="shared" si="4"/>
        <v>3.1</v>
      </c>
      <c r="G40" s="2">
        <v>3.1</v>
      </c>
      <c r="H40" s="2">
        <v>0</v>
      </c>
      <c r="I40" s="2">
        <v>0</v>
      </c>
      <c r="J40" s="2">
        <v>0</v>
      </c>
      <c r="K40" s="9">
        <v>0</v>
      </c>
      <c r="L40" s="9">
        <v>0</v>
      </c>
      <c r="M40" s="7"/>
    </row>
    <row r="41" spans="1:13" ht="45" x14ac:dyDescent="0.25">
      <c r="A41" s="1">
        <v>5</v>
      </c>
      <c r="B41" s="8" t="s">
        <v>46</v>
      </c>
      <c r="C41" s="1" t="s">
        <v>15</v>
      </c>
      <c r="D41" s="1" t="s">
        <v>20</v>
      </c>
      <c r="E41" s="1" t="s">
        <v>17</v>
      </c>
      <c r="F41" s="3">
        <f t="shared" si="4"/>
        <v>14.5</v>
      </c>
      <c r="G41" s="2">
        <v>14.5</v>
      </c>
      <c r="H41" s="2">
        <v>0</v>
      </c>
      <c r="I41" s="2">
        <v>0</v>
      </c>
      <c r="J41" s="2">
        <v>0</v>
      </c>
      <c r="K41" s="9">
        <v>0</v>
      </c>
      <c r="L41" s="9">
        <v>0</v>
      </c>
      <c r="M41" s="7"/>
    </row>
    <row r="42" spans="1:13" ht="33.75" x14ac:dyDescent="0.25">
      <c r="A42" s="1">
        <v>6</v>
      </c>
      <c r="B42" s="8" t="s">
        <v>47</v>
      </c>
      <c r="C42" s="1" t="s">
        <v>15</v>
      </c>
      <c r="D42" s="1" t="s">
        <v>48</v>
      </c>
      <c r="E42" s="1" t="s">
        <v>17</v>
      </c>
      <c r="F42" s="3">
        <f t="shared" si="4"/>
        <v>28.4</v>
      </c>
      <c r="G42" s="2">
        <v>28.4</v>
      </c>
      <c r="H42" s="2">
        <v>0</v>
      </c>
      <c r="I42" s="2">
        <v>0</v>
      </c>
      <c r="J42" s="2">
        <v>0</v>
      </c>
      <c r="K42" s="9">
        <v>0</v>
      </c>
      <c r="L42" s="9">
        <v>0</v>
      </c>
      <c r="M42" s="7"/>
    </row>
    <row r="43" spans="1:13" ht="33.75" x14ac:dyDescent="0.25">
      <c r="A43" s="1">
        <v>7</v>
      </c>
      <c r="B43" s="12" t="s">
        <v>49</v>
      </c>
      <c r="C43" s="1" t="s">
        <v>15</v>
      </c>
      <c r="D43" s="1" t="s">
        <v>16</v>
      </c>
      <c r="E43" s="1" t="s">
        <v>17</v>
      </c>
      <c r="F43" s="3">
        <f t="shared" si="4"/>
        <v>854</v>
      </c>
      <c r="G43" s="2">
        <v>854</v>
      </c>
      <c r="H43" s="2">
        <v>0</v>
      </c>
      <c r="I43" s="2">
        <v>0</v>
      </c>
      <c r="J43" s="2">
        <v>0</v>
      </c>
      <c r="K43" s="9">
        <v>0</v>
      </c>
      <c r="L43" s="9">
        <v>0</v>
      </c>
      <c r="M43" s="7"/>
    </row>
    <row r="44" spans="1:13" ht="33.75" x14ac:dyDescent="0.25">
      <c r="A44" s="1">
        <v>8</v>
      </c>
      <c r="B44" s="8" t="s">
        <v>50</v>
      </c>
      <c r="C44" s="1" t="s">
        <v>15</v>
      </c>
      <c r="D44" s="1" t="s">
        <v>16</v>
      </c>
      <c r="E44" s="1" t="s">
        <v>17</v>
      </c>
      <c r="F44" s="3">
        <f t="shared" si="4"/>
        <v>318.8</v>
      </c>
      <c r="G44" s="2">
        <v>122.8</v>
      </c>
      <c r="H44" s="2">
        <v>99.5</v>
      </c>
      <c r="I44" s="2">
        <v>0</v>
      </c>
      <c r="J44" s="2">
        <v>96.5</v>
      </c>
      <c r="K44" s="9">
        <v>0</v>
      </c>
      <c r="L44" s="9">
        <v>0</v>
      </c>
      <c r="M44" s="7"/>
    </row>
    <row r="45" spans="1:13" ht="33.75" x14ac:dyDescent="0.25">
      <c r="A45" s="1">
        <v>9</v>
      </c>
      <c r="B45" s="8" t="s">
        <v>51</v>
      </c>
      <c r="C45" s="1" t="s">
        <v>15</v>
      </c>
      <c r="D45" s="1" t="s">
        <v>16</v>
      </c>
      <c r="E45" s="1" t="s">
        <v>17</v>
      </c>
      <c r="F45" s="3">
        <f t="shared" si="4"/>
        <v>974.3</v>
      </c>
      <c r="G45" s="2">
        <v>202</v>
      </c>
      <c r="H45" s="2">
        <v>197.8</v>
      </c>
      <c r="I45" s="2">
        <v>574.5</v>
      </c>
      <c r="J45" s="2">
        <v>0</v>
      </c>
      <c r="K45" s="9">
        <v>0</v>
      </c>
      <c r="L45" s="9">
        <v>0</v>
      </c>
      <c r="M45" s="7"/>
    </row>
    <row r="46" spans="1:13" ht="33.75" x14ac:dyDescent="0.25">
      <c r="A46" s="1">
        <v>10</v>
      </c>
      <c r="B46" s="8" t="s">
        <v>52</v>
      </c>
      <c r="C46" s="1" t="s">
        <v>15</v>
      </c>
      <c r="D46" s="1" t="s">
        <v>53</v>
      </c>
      <c r="E46" s="1" t="s">
        <v>17</v>
      </c>
      <c r="F46" s="3">
        <f t="shared" si="4"/>
        <v>1000</v>
      </c>
      <c r="G46" s="2">
        <v>1000</v>
      </c>
      <c r="H46" s="2">
        <v>0</v>
      </c>
      <c r="I46" s="2">
        <v>0</v>
      </c>
      <c r="J46" s="2">
        <v>0</v>
      </c>
      <c r="K46" s="9">
        <v>0</v>
      </c>
      <c r="L46" s="9">
        <v>0</v>
      </c>
      <c r="M46" s="7"/>
    </row>
    <row r="47" spans="1:13" ht="33.75" x14ac:dyDescent="0.25">
      <c r="A47" s="1">
        <v>11</v>
      </c>
      <c r="B47" s="8" t="s">
        <v>54</v>
      </c>
      <c r="C47" s="1" t="s">
        <v>15</v>
      </c>
      <c r="D47" s="1" t="s">
        <v>20</v>
      </c>
      <c r="E47" s="1" t="s">
        <v>17</v>
      </c>
      <c r="F47" s="3">
        <f t="shared" si="4"/>
        <v>868.8</v>
      </c>
      <c r="G47" s="2">
        <v>868.8</v>
      </c>
      <c r="H47" s="2">
        <v>0</v>
      </c>
      <c r="I47" s="2">
        <v>0</v>
      </c>
      <c r="J47" s="2">
        <v>0</v>
      </c>
      <c r="K47" s="9">
        <v>0</v>
      </c>
      <c r="L47" s="9">
        <v>0</v>
      </c>
      <c r="M47" s="7"/>
    </row>
    <row r="48" spans="1:13" ht="33.75" x14ac:dyDescent="0.25">
      <c r="A48" s="1">
        <v>12</v>
      </c>
      <c r="B48" s="8" t="s">
        <v>55</v>
      </c>
      <c r="C48" s="1" t="s">
        <v>15</v>
      </c>
      <c r="D48" s="1" t="s">
        <v>22</v>
      </c>
      <c r="E48" s="1" t="s">
        <v>17</v>
      </c>
      <c r="F48" s="3">
        <f t="shared" si="4"/>
        <v>5986.1</v>
      </c>
      <c r="G48" s="2">
        <v>69.099999999999994</v>
      </c>
      <c r="H48" s="2">
        <v>1471</v>
      </c>
      <c r="I48" s="2">
        <v>1552</v>
      </c>
      <c r="J48" s="2">
        <v>0</v>
      </c>
      <c r="K48" s="9">
        <v>1447</v>
      </c>
      <c r="L48" s="9">
        <v>1447</v>
      </c>
      <c r="M48" s="7"/>
    </row>
    <row r="49" spans="1:13" ht="33.75" x14ac:dyDescent="0.25">
      <c r="A49" s="1">
        <v>13</v>
      </c>
      <c r="B49" s="8" t="s">
        <v>56</v>
      </c>
      <c r="C49" s="1" t="s">
        <v>15</v>
      </c>
      <c r="D49" s="1" t="s">
        <v>57</v>
      </c>
      <c r="E49" s="1" t="s">
        <v>17</v>
      </c>
      <c r="F49" s="3">
        <f t="shared" si="4"/>
        <v>797.4</v>
      </c>
      <c r="G49" s="2">
        <v>797.4</v>
      </c>
      <c r="H49" s="2">
        <v>0</v>
      </c>
      <c r="I49" s="2">
        <v>0</v>
      </c>
      <c r="J49" s="2">
        <v>0</v>
      </c>
      <c r="K49" s="9">
        <v>0</v>
      </c>
      <c r="L49" s="9">
        <v>0</v>
      </c>
      <c r="M49" s="7"/>
    </row>
    <row r="50" spans="1:13" ht="45" x14ac:dyDescent="0.25">
      <c r="A50" s="1">
        <v>14</v>
      </c>
      <c r="B50" s="8" t="s">
        <v>58</v>
      </c>
      <c r="C50" s="1" t="s">
        <v>15</v>
      </c>
      <c r="D50" s="1" t="s">
        <v>57</v>
      </c>
      <c r="E50" s="1" t="s">
        <v>17</v>
      </c>
      <c r="F50" s="3">
        <f t="shared" si="4"/>
        <v>272</v>
      </c>
      <c r="G50" s="2">
        <v>272</v>
      </c>
      <c r="H50" s="2">
        <v>0</v>
      </c>
      <c r="I50" s="2">
        <v>0</v>
      </c>
      <c r="J50" s="2">
        <v>0</v>
      </c>
      <c r="K50" s="9">
        <v>0</v>
      </c>
      <c r="L50" s="9">
        <v>0</v>
      </c>
      <c r="M50" s="7"/>
    </row>
    <row r="51" spans="1:13" ht="33.75" x14ac:dyDescent="0.25">
      <c r="A51" s="1">
        <v>15</v>
      </c>
      <c r="B51" s="8" t="s">
        <v>59</v>
      </c>
      <c r="C51" s="1" t="s">
        <v>15</v>
      </c>
      <c r="D51" s="1" t="s">
        <v>53</v>
      </c>
      <c r="E51" s="1" t="s">
        <v>17</v>
      </c>
      <c r="F51" s="3">
        <f t="shared" si="4"/>
        <v>358</v>
      </c>
      <c r="G51" s="2">
        <v>358</v>
      </c>
      <c r="H51" s="2">
        <v>0</v>
      </c>
      <c r="I51" s="2">
        <v>0</v>
      </c>
      <c r="J51" s="2">
        <v>0</v>
      </c>
      <c r="K51" s="9">
        <v>0</v>
      </c>
      <c r="L51" s="9">
        <v>0</v>
      </c>
      <c r="M51" s="7"/>
    </row>
    <row r="52" spans="1:13" ht="33.75" x14ac:dyDescent="0.25">
      <c r="A52" s="1">
        <v>16</v>
      </c>
      <c r="B52" s="8" t="s">
        <v>60</v>
      </c>
      <c r="C52" s="1" t="s">
        <v>15</v>
      </c>
      <c r="D52" s="1" t="s">
        <v>20</v>
      </c>
      <c r="E52" s="1" t="s">
        <v>17</v>
      </c>
      <c r="F52" s="3">
        <f t="shared" si="4"/>
        <v>99.8</v>
      </c>
      <c r="G52" s="2">
        <v>99.8</v>
      </c>
      <c r="H52" s="2">
        <v>0</v>
      </c>
      <c r="I52" s="2">
        <v>0</v>
      </c>
      <c r="J52" s="2">
        <v>0</v>
      </c>
      <c r="K52" s="9">
        <v>0</v>
      </c>
      <c r="L52" s="9">
        <v>0</v>
      </c>
      <c r="M52" s="7"/>
    </row>
    <row r="53" spans="1:13" ht="33.75" x14ac:dyDescent="0.25">
      <c r="A53" s="1">
        <v>17</v>
      </c>
      <c r="B53" s="8" t="s">
        <v>61</v>
      </c>
      <c r="C53" s="1" t="s">
        <v>15</v>
      </c>
      <c r="D53" s="1" t="s">
        <v>20</v>
      </c>
      <c r="E53" s="1" t="s">
        <v>17</v>
      </c>
      <c r="F53" s="3">
        <f t="shared" si="4"/>
        <v>7.8000000000000007</v>
      </c>
      <c r="G53" s="2">
        <v>2</v>
      </c>
      <c r="H53" s="2">
        <v>2.7</v>
      </c>
      <c r="I53" s="2">
        <v>3.1</v>
      </c>
      <c r="J53" s="2">
        <v>0</v>
      </c>
      <c r="K53" s="9">
        <v>0</v>
      </c>
      <c r="L53" s="9">
        <v>0</v>
      </c>
      <c r="M53" s="7"/>
    </row>
    <row r="54" spans="1:13" ht="33.75" x14ac:dyDescent="0.25">
      <c r="A54" s="1">
        <v>18</v>
      </c>
      <c r="B54" s="8" t="s">
        <v>62</v>
      </c>
      <c r="C54" s="1" t="s">
        <v>15</v>
      </c>
      <c r="D54" s="1" t="s">
        <v>16</v>
      </c>
      <c r="E54" s="1" t="s">
        <v>17</v>
      </c>
      <c r="F54" s="3">
        <f t="shared" si="4"/>
        <v>11262</v>
      </c>
      <c r="G54" s="2">
        <v>1401</v>
      </c>
      <c r="H54" s="2">
        <v>6361</v>
      </c>
      <c r="I54" s="2" t="s">
        <v>63</v>
      </c>
      <c r="J54" s="2">
        <v>0</v>
      </c>
      <c r="K54" s="9">
        <v>2000</v>
      </c>
      <c r="L54" s="9">
        <v>1500</v>
      </c>
      <c r="M54" s="7"/>
    </row>
    <row r="55" spans="1:13" ht="33.75" x14ac:dyDescent="0.25">
      <c r="A55" s="1">
        <v>19</v>
      </c>
      <c r="B55" s="8" t="s">
        <v>62</v>
      </c>
      <c r="C55" s="1" t="s">
        <v>15</v>
      </c>
      <c r="D55" s="1" t="s">
        <v>16</v>
      </c>
      <c r="E55" s="1" t="s">
        <v>44</v>
      </c>
      <c r="F55" s="3">
        <f t="shared" si="4"/>
        <v>33360</v>
      </c>
      <c r="G55" s="2">
        <v>7933</v>
      </c>
      <c r="H55" s="2">
        <v>13377</v>
      </c>
      <c r="I55" s="2">
        <v>12050</v>
      </c>
      <c r="J55" s="2">
        <v>0</v>
      </c>
      <c r="K55" s="9">
        <v>0</v>
      </c>
      <c r="L55" s="9">
        <v>0</v>
      </c>
      <c r="M55" s="7"/>
    </row>
    <row r="56" spans="1:13" ht="33.75" x14ac:dyDescent="0.25">
      <c r="A56" s="1">
        <v>20</v>
      </c>
      <c r="B56" s="8" t="s">
        <v>64</v>
      </c>
      <c r="C56" s="1" t="s">
        <v>15</v>
      </c>
      <c r="D56" s="1" t="s">
        <v>16</v>
      </c>
      <c r="E56" s="1" t="s">
        <v>17</v>
      </c>
      <c r="F56" s="3">
        <f t="shared" si="4"/>
        <v>0</v>
      </c>
      <c r="G56" s="2">
        <v>0</v>
      </c>
      <c r="H56" s="2">
        <v>0</v>
      </c>
      <c r="I56" s="2">
        <v>0</v>
      </c>
      <c r="J56" s="2">
        <v>0</v>
      </c>
      <c r="K56" s="9">
        <v>0</v>
      </c>
      <c r="L56" s="9">
        <v>0</v>
      </c>
      <c r="M56" s="7"/>
    </row>
    <row r="57" spans="1:13" ht="33.75" x14ac:dyDescent="0.25">
      <c r="A57" s="1">
        <v>21</v>
      </c>
      <c r="B57" s="8" t="s">
        <v>65</v>
      </c>
      <c r="C57" s="1" t="s">
        <v>66</v>
      </c>
      <c r="D57" s="1" t="s">
        <v>53</v>
      </c>
      <c r="E57" s="1" t="s">
        <v>44</v>
      </c>
      <c r="F57" s="3">
        <f t="shared" si="4"/>
        <v>450</v>
      </c>
      <c r="G57" s="2">
        <v>450</v>
      </c>
      <c r="H57" s="2">
        <v>0</v>
      </c>
      <c r="I57" s="2">
        <v>0</v>
      </c>
      <c r="J57" s="2">
        <v>0</v>
      </c>
      <c r="K57" s="9">
        <v>0</v>
      </c>
      <c r="L57" s="9">
        <v>0</v>
      </c>
      <c r="M57" s="7"/>
    </row>
    <row r="58" spans="1:13" ht="33.75" x14ac:dyDescent="0.25">
      <c r="A58" s="1">
        <v>22</v>
      </c>
      <c r="B58" s="8" t="s">
        <v>67</v>
      </c>
      <c r="C58" s="1" t="s">
        <v>15</v>
      </c>
      <c r="D58" s="1" t="s">
        <v>22</v>
      </c>
      <c r="E58" s="1" t="s">
        <v>17</v>
      </c>
      <c r="F58" s="3">
        <f t="shared" si="4"/>
        <v>182.2</v>
      </c>
      <c r="G58" s="2">
        <v>0</v>
      </c>
      <c r="H58" s="2">
        <v>0</v>
      </c>
      <c r="I58" s="2">
        <v>182.2</v>
      </c>
      <c r="J58" s="2">
        <v>0</v>
      </c>
      <c r="K58" s="9">
        <v>0</v>
      </c>
      <c r="L58" s="9">
        <v>0</v>
      </c>
      <c r="M58" s="7"/>
    </row>
    <row r="59" spans="1:13" ht="45" x14ac:dyDescent="0.25">
      <c r="A59" s="1">
        <v>23</v>
      </c>
      <c r="B59" s="8" t="s">
        <v>68</v>
      </c>
      <c r="C59" s="1" t="s">
        <v>15</v>
      </c>
      <c r="D59" s="1" t="s">
        <v>20</v>
      </c>
      <c r="E59" s="1" t="s">
        <v>17</v>
      </c>
      <c r="F59" s="3">
        <f t="shared" si="4"/>
        <v>425.6</v>
      </c>
      <c r="G59" s="2">
        <v>0</v>
      </c>
      <c r="H59" s="2">
        <v>425.6</v>
      </c>
      <c r="I59" s="2">
        <v>0</v>
      </c>
      <c r="J59" s="2">
        <v>0</v>
      </c>
      <c r="K59" s="9">
        <v>0</v>
      </c>
      <c r="L59" s="9">
        <v>0</v>
      </c>
      <c r="M59" s="7"/>
    </row>
    <row r="60" spans="1:13" ht="33.75" x14ac:dyDescent="0.25">
      <c r="A60" s="1">
        <v>24</v>
      </c>
      <c r="B60" s="8" t="s">
        <v>69</v>
      </c>
      <c r="C60" s="1" t="s">
        <v>15</v>
      </c>
      <c r="D60" s="1" t="s">
        <v>48</v>
      </c>
      <c r="E60" s="1" t="s">
        <v>17</v>
      </c>
      <c r="F60" s="3">
        <f t="shared" si="4"/>
        <v>917.4</v>
      </c>
      <c r="G60" s="2">
        <v>0</v>
      </c>
      <c r="H60" s="2">
        <v>209.1</v>
      </c>
      <c r="I60" s="2">
        <v>708.3</v>
      </c>
      <c r="J60" s="2">
        <v>0</v>
      </c>
      <c r="K60" s="9">
        <v>0</v>
      </c>
      <c r="L60" s="9">
        <v>0</v>
      </c>
      <c r="M60" s="7"/>
    </row>
    <row r="61" spans="1:13" ht="33.75" x14ac:dyDescent="0.25">
      <c r="A61" s="1">
        <v>25</v>
      </c>
      <c r="B61" s="8" t="s">
        <v>70</v>
      </c>
      <c r="C61" s="1" t="s">
        <v>15</v>
      </c>
      <c r="D61" s="1" t="s">
        <v>22</v>
      </c>
      <c r="E61" s="1" t="s">
        <v>17</v>
      </c>
      <c r="F61" s="3">
        <f t="shared" si="4"/>
        <v>9.3000000000000007</v>
      </c>
      <c r="G61" s="2">
        <v>0</v>
      </c>
      <c r="H61" s="2">
        <v>9.3000000000000007</v>
      </c>
      <c r="I61" s="2">
        <v>0</v>
      </c>
      <c r="J61" s="2">
        <v>0</v>
      </c>
      <c r="K61" s="9">
        <v>0</v>
      </c>
      <c r="L61" s="9">
        <v>0</v>
      </c>
      <c r="M61" s="7"/>
    </row>
    <row r="62" spans="1:13" ht="33.75" x14ac:dyDescent="0.25">
      <c r="A62" s="1">
        <v>26</v>
      </c>
      <c r="B62" s="8" t="s">
        <v>71</v>
      </c>
      <c r="C62" s="1" t="s">
        <v>15</v>
      </c>
      <c r="D62" s="1" t="s">
        <v>48</v>
      </c>
      <c r="E62" s="1" t="s">
        <v>17</v>
      </c>
      <c r="F62" s="3">
        <f t="shared" si="4"/>
        <v>438.59999999999997</v>
      </c>
      <c r="G62" s="2">
        <v>0</v>
      </c>
      <c r="H62" s="2">
        <v>26.2</v>
      </c>
      <c r="I62" s="2">
        <v>0</v>
      </c>
      <c r="J62" s="2">
        <v>412.4</v>
      </c>
      <c r="K62" s="9">
        <v>0</v>
      </c>
      <c r="L62" s="9">
        <v>0</v>
      </c>
      <c r="M62" s="7"/>
    </row>
    <row r="63" spans="1:13" ht="45" x14ac:dyDescent="0.25">
      <c r="A63" s="1">
        <v>27</v>
      </c>
      <c r="B63" s="8" t="s">
        <v>72</v>
      </c>
      <c r="C63" s="1" t="s">
        <v>15</v>
      </c>
      <c r="D63" s="1" t="s">
        <v>16</v>
      </c>
      <c r="E63" s="1" t="s">
        <v>17</v>
      </c>
      <c r="F63" s="3">
        <f t="shared" si="4"/>
        <v>20.2</v>
      </c>
      <c r="G63" s="2">
        <v>0</v>
      </c>
      <c r="H63" s="2">
        <v>20.2</v>
      </c>
      <c r="I63" s="2">
        <v>0</v>
      </c>
      <c r="J63" s="2">
        <v>0</v>
      </c>
      <c r="K63" s="9">
        <v>0</v>
      </c>
      <c r="L63" s="9">
        <v>0</v>
      </c>
      <c r="M63" s="7"/>
    </row>
    <row r="64" spans="1:13" ht="33.75" x14ac:dyDescent="0.25">
      <c r="A64" s="1">
        <v>28</v>
      </c>
      <c r="B64" s="8" t="s">
        <v>73</v>
      </c>
      <c r="C64" s="1" t="s">
        <v>15</v>
      </c>
      <c r="D64" s="1" t="s">
        <v>16</v>
      </c>
      <c r="E64" s="1" t="s">
        <v>44</v>
      </c>
      <c r="F64" s="3">
        <f t="shared" si="4"/>
        <v>4276.3999999999996</v>
      </c>
      <c r="G64" s="2">
        <v>0</v>
      </c>
      <c r="H64" s="2">
        <v>0</v>
      </c>
      <c r="I64" s="2">
        <v>4276.3999999999996</v>
      </c>
      <c r="J64" s="2">
        <v>0</v>
      </c>
      <c r="K64" s="9">
        <v>0</v>
      </c>
      <c r="L64" s="9">
        <v>0</v>
      </c>
      <c r="M64" s="7"/>
    </row>
    <row r="65" spans="1:13" ht="33.75" x14ac:dyDescent="0.25">
      <c r="A65" s="1">
        <v>29</v>
      </c>
      <c r="B65" s="8" t="s">
        <v>74</v>
      </c>
      <c r="C65" s="1" t="s">
        <v>15</v>
      </c>
      <c r="D65" s="1" t="s">
        <v>16</v>
      </c>
      <c r="E65" s="1" t="s">
        <v>17</v>
      </c>
      <c r="F65" s="3">
        <f t="shared" si="4"/>
        <v>225.1</v>
      </c>
      <c r="G65" s="2">
        <v>0</v>
      </c>
      <c r="H65" s="2">
        <v>0</v>
      </c>
      <c r="I65" s="2">
        <v>225.1</v>
      </c>
      <c r="J65" s="2">
        <v>0</v>
      </c>
      <c r="K65" s="9">
        <v>0</v>
      </c>
      <c r="L65" s="9">
        <v>0</v>
      </c>
      <c r="M65" s="7"/>
    </row>
    <row r="66" spans="1:13" ht="33.75" x14ac:dyDescent="0.25">
      <c r="A66" s="1">
        <v>30</v>
      </c>
      <c r="B66" s="8" t="s">
        <v>75</v>
      </c>
      <c r="C66" s="1" t="s">
        <v>15</v>
      </c>
      <c r="D66" s="1" t="s">
        <v>16</v>
      </c>
      <c r="E66" s="1" t="s">
        <v>17</v>
      </c>
      <c r="F66" s="3">
        <f t="shared" si="4"/>
        <v>247.3</v>
      </c>
      <c r="G66" s="2">
        <v>0</v>
      </c>
      <c r="H66" s="2">
        <v>0</v>
      </c>
      <c r="I66" s="2">
        <v>247.3</v>
      </c>
      <c r="J66" s="2">
        <v>0</v>
      </c>
      <c r="K66" s="9">
        <v>0</v>
      </c>
      <c r="L66" s="9">
        <v>0</v>
      </c>
      <c r="M66" s="7"/>
    </row>
    <row r="67" spans="1:13" ht="33.75" x14ac:dyDescent="0.25">
      <c r="A67" s="1">
        <v>31</v>
      </c>
      <c r="B67" s="8" t="s">
        <v>76</v>
      </c>
      <c r="C67" s="1" t="s">
        <v>15</v>
      </c>
      <c r="D67" s="1" t="s">
        <v>22</v>
      </c>
      <c r="E67" s="1" t="s">
        <v>17</v>
      </c>
      <c r="F67" s="3">
        <f t="shared" si="4"/>
        <v>77.8</v>
      </c>
      <c r="G67" s="2">
        <v>0</v>
      </c>
      <c r="H67" s="2">
        <v>0</v>
      </c>
      <c r="I67" s="2">
        <v>77.8</v>
      </c>
      <c r="J67" s="2">
        <v>0</v>
      </c>
      <c r="K67" s="9">
        <v>0</v>
      </c>
      <c r="L67" s="9">
        <v>0</v>
      </c>
      <c r="M67" s="7"/>
    </row>
    <row r="68" spans="1:13" ht="33.75" x14ac:dyDescent="0.25">
      <c r="A68" s="1">
        <v>32</v>
      </c>
      <c r="B68" s="8" t="s">
        <v>77</v>
      </c>
      <c r="C68" s="1" t="s">
        <v>15</v>
      </c>
      <c r="D68" s="1" t="s">
        <v>16</v>
      </c>
      <c r="E68" s="1" t="s">
        <v>17</v>
      </c>
      <c r="F68" s="3">
        <f t="shared" si="4"/>
        <v>397.1</v>
      </c>
      <c r="G68" s="2">
        <v>0</v>
      </c>
      <c r="H68" s="2">
        <v>0</v>
      </c>
      <c r="I68" s="2">
        <v>397.1</v>
      </c>
      <c r="J68" s="2">
        <v>0</v>
      </c>
      <c r="K68" s="9">
        <v>0</v>
      </c>
      <c r="L68" s="9">
        <v>0</v>
      </c>
      <c r="M68" s="7"/>
    </row>
    <row r="69" spans="1:13" ht="33.75" x14ac:dyDescent="0.25">
      <c r="A69" s="1">
        <v>33</v>
      </c>
      <c r="B69" s="8" t="s">
        <v>78</v>
      </c>
      <c r="C69" s="1" t="s">
        <v>15</v>
      </c>
      <c r="D69" s="1" t="s">
        <v>16</v>
      </c>
      <c r="E69" s="1" t="s">
        <v>17</v>
      </c>
      <c r="F69" s="3">
        <f t="shared" si="4"/>
        <v>95.3</v>
      </c>
      <c r="G69" s="2">
        <v>0</v>
      </c>
      <c r="H69" s="2">
        <v>0</v>
      </c>
      <c r="I69" s="2">
        <v>95.3</v>
      </c>
      <c r="J69" s="2">
        <v>0</v>
      </c>
      <c r="K69" s="9">
        <v>0</v>
      </c>
      <c r="L69" s="9">
        <v>0</v>
      </c>
      <c r="M69" s="7"/>
    </row>
    <row r="70" spans="1:13" ht="33.75" x14ac:dyDescent="0.25">
      <c r="A70" s="1">
        <v>34</v>
      </c>
      <c r="B70" s="8" t="s">
        <v>79</v>
      </c>
      <c r="C70" s="1" t="s">
        <v>15</v>
      </c>
      <c r="D70" s="1" t="s">
        <v>16</v>
      </c>
      <c r="E70" s="1" t="s">
        <v>17</v>
      </c>
      <c r="F70" s="3">
        <f t="shared" si="4"/>
        <v>61.4</v>
      </c>
      <c r="G70" s="2">
        <v>0</v>
      </c>
      <c r="H70" s="2">
        <v>0</v>
      </c>
      <c r="I70" s="2">
        <v>61.4</v>
      </c>
      <c r="J70" s="2">
        <v>0</v>
      </c>
      <c r="K70" s="9">
        <v>0</v>
      </c>
      <c r="L70" s="9">
        <v>0</v>
      </c>
      <c r="M70" s="7"/>
    </row>
    <row r="71" spans="1:13" ht="33.75" x14ac:dyDescent="0.25">
      <c r="A71" s="1">
        <v>35</v>
      </c>
      <c r="B71" s="8" t="s">
        <v>80</v>
      </c>
      <c r="C71" s="1" t="s">
        <v>15</v>
      </c>
      <c r="D71" s="1" t="s">
        <v>48</v>
      </c>
      <c r="E71" s="1" t="s">
        <v>17</v>
      </c>
      <c r="F71" s="3">
        <f t="shared" si="4"/>
        <v>0</v>
      </c>
      <c r="G71" s="2">
        <v>0</v>
      </c>
      <c r="H71" s="2">
        <v>0</v>
      </c>
      <c r="I71" s="2" t="s">
        <v>81</v>
      </c>
      <c r="J71" s="2">
        <v>0</v>
      </c>
      <c r="K71" s="9">
        <v>0</v>
      </c>
      <c r="L71" s="9">
        <v>0</v>
      </c>
      <c r="M71" s="7"/>
    </row>
    <row r="72" spans="1:13" ht="33.75" x14ac:dyDescent="0.25">
      <c r="A72" s="1">
        <v>36</v>
      </c>
      <c r="B72" s="8" t="s">
        <v>82</v>
      </c>
      <c r="C72" s="1" t="s">
        <v>15</v>
      </c>
      <c r="D72" s="1" t="s">
        <v>20</v>
      </c>
      <c r="E72" s="1" t="s">
        <v>17</v>
      </c>
      <c r="F72" s="3">
        <f t="shared" si="4"/>
        <v>290.5</v>
      </c>
      <c r="G72" s="2">
        <v>0</v>
      </c>
      <c r="H72" s="2">
        <v>0</v>
      </c>
      <c r="I72" s="2">
        <v>290.5</v>
      </c>
      <c r="J72" s="2">
        <v>0</v>
      </c>
      <c r="K72" s="9">
        <v>0</v>
      </c>
      <c r="L72" s="9">
        <v>0</v>
      </c>
      <c r="M72" s="7"/>
    </row>
    <row r="73" spans="1:13" ht="33.75" x14ac:dyDescent="0.25">
      <c r="A73" s="1">
        <v>37</v>
      </c>
      <c r="B73" s="8" t="s">
        <v>83</v>
      </c>
      <c r="C73" s="1" t="s">
        <v>15</v>
      </c>
      <c r="D73" s="1" t="s">
        <v>22</v>
      </c>
      <c r="E73" s="1" t="s">
        <v>17</v>
      </c>
      <c r="F73" s="3">
        <f t="shared" si="4"/>
        <v>14.4</v>
      </c>
      <c r="G73" s="2">
        <v>0</v>
      </c>
      <c r="H73" s="2">
        <v>0</v>
      </c>
      <c r="I73" s="2">
        <v>14.4</v>
      </c>
      <c r="J73" s="2">
        <v>0</v>
      </c>
      <c r="K73" s="9">
        <v>0</v>
      </c>
      <c r="L73" s="9">
        <v>0</v>
      </c>
      <c r="M73" s="7"/>
    </row>
    <row r="74" spans="1:13" ht="33.75" x14ac:dyDescent="0.25">
      <c r="A74" s="1">
        <v>38</v>
      </c>
      <c r="B74" s="8" t="s">
        <v>84</v>
      </c>
      <c r="C74" s="1" t="s">
        <v>15</v>
      </c>
      <c r="D74" s="1" t="s">
        <v>16</v>
      </c>
      <c r="E74" s="1" t="s">
        <v>17</v>
      </c>
      <c r="F74" s="3">
        <f t="shared" ref="F74:F81" si="5">SUM(G74:L74)</f>
        <v>96.5</v>
      </c>
      <c r="G74" s="2">
        <v>0</v>
      </c>
      <c r="H74" s="2">
        <v>0</v>
      </c>
      <c r="I74" s="2">
        <v>96.5</v>
      </c>
      <c r="J74" s="2">
        <v>0</v>
      </c>
      <c r="K74" s="9">
        <v>0</v>
      </c>
      <c r="L74" s="9">
        <v>0</v>
      </c>
      <c r="M74" s="7"/>
    </row>
    <row r="75" spans="1:13" ht="33.75" x14ac:dyDescent="0.25">
      <c r="A75" s="1">
        <v>39</v>
      </c>
      <c r="B75" s="13" t="s">
        <v>125</v>
      </c>
      <c r="C75" s="1" t="s">
        <v>15</v>
      </c>
      <c r="D75" s="1" t="s">
        <v>16</v>
      </c>
      <c r="E75" s="1" t="s">
        <v>17</v>
      </c>
      <c r="F75" s="3">
        <f t="shared" si="5"/>
        <v>0</v>
      </c>
      <c r="G75" s="2">
        <v>0</v>
      </c>
      <c r="H75" s="2">
        <v>0</v>
      </c>
      <c r="I75" s="2">
        <v>0</v>
      </c>
      <c r="J75" s="2">
        <v>0</v>
      </c>
      <c r="K75" s="9">
        <v>0</v>
      </c>
      <c r="L75" s="9">
        <v>0</v>
      </c>
      <c r="M75" s="7"/>
    </row>
    <row r="76" spans="1:13" ht="33.75" x14ac:dyDescent="0.25">
      <c r="A76" s="1">
        <v>40</v>
      </c>
      <c r="B76" s="8" t="s">
        <v>126</v>
      </c>
      <c r="C76" s="1" t="s">
        <v>15</v>
      </c>
      <c r="D76" s="1" t="s">
        <v>16</v>
      </c>
      <c r="E76" s="1" t="s">
        <v>17</v>
      </c>
      <c r="F76" s="3">
        <f t="shared" si="5"/>
        <v>11.5</v>
      </c>
      <c r="G76" s="2">
        <v>0</v>
      </c>
      <c r="H76" s="2">
        <v>0</v>
      </c>
      <c r="I76" s="2">
        <v>0</v>
      </c>
      <c r="J76" s="2">
        <v>11.5</v>
      </c>
      <c r="K76" s="9">
        <v>0</v>
      </c>
      <c r="L76" s="9">
        <v>0</v>
      </c>
      <c r="M76" s="7"/>
    </row>
    <row r="77" spans="1:13" ht="33.75" x14ac:dyDescent="0.25">
      <c r="A77" s="1">
        <v>41</v>
      </c>
      <c r="B77" s="8" t="s">
        <v>127</v>
      </c>
      <c r="C77" s="1" t="s">
        <v>15</v>
      </c>
      <c r="D77" s="1" t="s">
        <v>16</v>
      </c>
      <c r="E77" s="1" t="s">
        <v>17</v>
      </c>
      <c r="F77" s="3">
        <f t="shared" si="5"/>
        <v>1400.5</v>
      </c>
      <c r="G77" s="2">
        <v>0</v>
      </c>
      <c r="H77" s="2">
        <v>0</v>
      </c>
      <c r="I77" s="2">
        <v>0</v>
      </c>
      <c r="J77" s="2">
        <v>1400.5</v>
      </c>
      <c r="K77" s="9">
        <v>0</v>
      </c>
      <c r="L77" s="9">
        <v>0</v>
      </c>
      <c r="M77" s="7"/>
    </row>
    <row r="78" spans="1:13" ht="33.75" x14ac:dyDescent="0.25">
      <c r="A78" s="1">
        <v>42</v>
      </c>
      <c r="B78" s="8" t="s">
        <v>128</v>
      </c>
      <c r="C78" s="1" t="s">
        <v>15</v>
      </c>
      <c r="D78" s="1" t="s">
        <v>16</v>
      </c>
      <c r="E78" s="1" t="s">
        <v>17</v>
      </c>
      <c r="F78" s="3">
        <f t="shared" si="5"/>
        <v>1928</v>
      </c>
      <c r="G78" s="2">
        <v>0</v>
      </c>
      <c r="H78" s="2">
        <v>0</v>
      </c>
      <c r="I78" s="2">
        <v>0</v>
      </c>
      <c r="J78" s="2">
        <v>1928</v>
      </c>
      <c r="K78" s="9">
        <v>0</v>
      </c>
      <c r="L78" s="9">
        <v>0</v>
      </c>
      <c r="M78" s="7"/>
    </row>
    <row r="79" spans="1:13" ht="33.75" x14ac:dyDescent="0.25">
      <c r="A79" s="1">
        <v>43</v>
      </c>
      <c r="B79" s="8" t="s">
        <v>129</v>
      </c>
      <c r="C79" s="1" t="s">
        <v>15</v>
      </c>
      <c r="D79" s="1" t="s">
        <v>16</v>
      </c>
      <c r="E79" s="1" t="s">
        <v>17</v>
      </c>
      <c r="F79" s="3">
        <f t="shared" si="5"/>
        <v>0</v>
      </c>
      <c r="G79" s="2">
        <v>0</v>
      </c>
      <c r="H79" s="2">
        <v>0</v>
      </c>
      <c r="I79" s="2">
        <v>0</v>
      </c>
      <c r="J79" s="2">
        <v>0</v>
      </c>
      <c r="K79" s="9">
        <v>0</v>
      </c>
      <c r="L79" s="9">
        <v>0</v>
      </c>
      <c r="M79" s="7"/>
    </row>
    <row r="80" spans="1:13" ht="33.75" x14ac:dyDescent="0.25">
      <c r="A80" s="1">
        <v>44</v>
      </c>
      <c r="B80" s="8" t="s">
        <v>130</v>
      </c>
      <c r="C80" s="1" t="s">
        <v>15</v>
      </c>
      <c r="D80" s="1" t="s">
        <v>16</v>
      </c>
      <c r="E80" s="1" t="s">
        <v>17</v>
      </c>
      <c r="F80" s="3">
        <f t="shared" si="5"/>
        <v>2792.4</v>
      </c>
      <c r="G80" s="2">
        <v>0</v>
      </c>
      <c r="H80" s="2">
        <v>0</v>
      </c>
      <c r="I80" s="2">
        <v>0</v>
      </c>
      <c r="J80" s="2">
        <v>2792.4</v>
      </c>
      <c r="K80" s="9">
        <v>0</v>
      </c>
      <c r="L80" s="9">
        <v>0</v>
      </c>
      <c r="M80" s="7"/>
    </row>
    <row r="81" spans="1:13" ht="33.75" x14ac:dyDescent="0.25">
      <c r="A81" s="1">
        <v>45</v>
      </c>
      <c r="B81" s="8" t="s">
        <v>104</v>
      </c>
      <c r="C81" s="1" t="s">
        <v>15</v>
      </c>
      <c r="D81" s="1" t="s">
        <v>16</v>
      </c>
      <c r="E81" s="1" t="s">
        <v>17</v>
      </c>
      <c r="F81" s="3">
        <f t="shared" si="5"/>
        <v>2175.4</v>
      </c>
      <c r="G81" s="2">
        <v>0</v>
      </c>
      <c r="H81" s="2">
        <v>0</v>
      </c>
      <c r="I81" s="2">
        <v>0</v>
      </c>
      <c r="J81" s="2">
        <v>2175.4</v>
      </c>
      <c r="K81" s="9">
        <v>0</v>
      </c>
      <c r="L81" s="9">
        <v>0</v>
      </c>
      <c r="M81" s="7"/>
    </row>
    <row r="82" spans="1:13" x14ac:dyDescent="0.25">
      <c r="A82" s="1"/>
      <c r="B82" s="10" t="s">
        <v>85</v>
      </c>
      <c r="C82" s="4"/>
      <c r="D82" s="4"/>
      <c r="E82" s="4"/>
      <c r="F82" s="3">
        <f t="shared" ref="F82:L82" si="6">SUM(F37:F81)</f>
        <v>80996.899999999994</v>
      </c>
      <c r="G82" s="3">
        <f t="shared" si="6"/>
        <v>20512.8</v>
      </c>
      <c r="H82" s="3">
        <f t="shared" si="6"/>
        <v>22873.399999999998</v>
      </c>
      <c r="I82" s="3">
        <f>SUM(I37:I81)+1836.5</f>
        <v>23279.499999999996</v>
      </c>
      <c r="J82" s="3">
        <f t="shared" si="6"/>
        <v>8816.7000000000007</v>
      </c>
      <c r="K82" s="3">
        <f t="shared" si="6"/>
        <v>3951</v>
      </c>
      <c r="L82" s="3">
        <f t="shared" si="6"/>
        <v>3400</v>
      </c>
      <c r="M82" s="7"/>
    </row>
    <row r="83" spans="1:13" x14ac:dyDescent="0.25">
      <c r="A83" s="31" t="s">
        <v>86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11"/>
    </row>
    <row r="84" spans="1:13" ht="33.75" x14ac:dyDescent="0.25">
      <c r="A84" s="1">
        <v>1</v>
      </c>
      <c r="B84" s="8" t="s">
        <v>87</v>
      </c>
      <c r="C84" s="1" t="s">
        <v>15</v>
      </c>
      <c r="D84" s="1" t="s">
        <v>16</v>
      </c>
      <c r="E84" s="1" t="s">
        <v>17</v>
      </c>
      <c r="F84" s="3">
        <f>SUM(G84:L84)</f>
        <v>23462.9</v>
      </c>
      <c r="G84" s="2">
        <v>3792.9</v>
      </c>
      <c r="H84" s="2">
        <v>3500</v>
      </c>
      <c r="I84" s="2">
        <v>3470</v>
      </c>
      <c r="J84" s="2">
        <v>3900</v>
      </c>
      <c r="K84" s="9">
        <v>4400</v>
      </c>
      <c r="L84" s="9">
        <v>4400</v>
      </c>
      <c r="M84" s="7"/>
    </row>
    <row r="85" spans="1:13" ht="33.75" x14ac:dyDescent="0.25">
      <c r="A85" s="1">
        <v>2</v>
      </c>
      <c r="B85" s="8" t="s">
        <v>88</v>
      </c>
      <c r="C85" s="1" t="s">
        <v>15</v>
      </c>
      <c r="D85" s="1" t="s">
        <v>16</v>
      </c>
      <c r="E85" s="1" t="s">
        <v>17</v>
      </c>
      <c r="F85" s="3">
        <f t="shared" ref="F85:F115" si="7">SUM(G85:L85)</f>
        <v>12386.3</v>
      </c>
      <c r="G85" s="2">
        <v>1026.8</v>
      </c>
      <c r="H85" s="2">
        <v>2344.1999999999998</v>
      </c>
      <c r="I85" s="2">
        <v>1844.9</v>
      </c>
      <c r="J85" s="2">
        <v>2170.4</v>
      </c>
      <c r="K85" s="9">
        <v>2500</v>
      </c>
      <c r="L85" s="9">
        <v>2500</v>
      </c>
      <c r="M85" s="7"/>
    </row>
    <row r="86" spans="1:13" ht="33.75" x14ac:dyDescent="0.25">
      <c r="A86" s="1">
        <v>3</v>
      </c>
      <c r="B86" s="8" t="s">
        <v>89</v>
      </c>
      <c r="C86" s="1" t="s">
        <v>15</v>
      </c>
      <c r="D86" s="1" t="s">
        <v>16</v>
      </c>
      <c r="E86" s="1" t="s">
        <v>17</v>
      </c>
      <c r="F86" s="3">
        <f t="shared" si="7"/>
        <v>3382.7</v>
      </c>
      <c r="G86" s="2">
        <v>247.7</v>
      </c>
      <c r="H86" s="2">
        <v>560</v>
      </c>
      <c r="I86" s="2">
        <v>600</v>
      </c>
      <c r="J86" s="2">
        <v>675</v>
      </c>
      <c r="K86" s="9">
        <v>650</v>
      </c>
      <c r="L86" s="9">
        <v>650</v>
      </c>
      <c r="M86" s="7"/>
    </row>
    <row r="87" spans="1:13" ht="33.75" x14ac:dyDescent="0.25">
      <c r="A87" s="1">
        <v>4</v>
      </c>
      <c r="B87" s="8" t="s">
        <v>90</v>
      </c>
      <c r="C87" s="1" t="s">
        <v>15</v>
      </c>
      <c r="D87" s="1" t="s">
        <v>16</v>
      </c>
      <c r="E87" s="1" t="s">
        <v>17</v>
      </c>
      <c r="F87" s="3">
        <f t="shared" si="7"/>
        <v>364</v>
      </c>
      <c r="G87" s="2">
        <v>123.9</v>
      </c>
      <c r="H87" s="2">
        <v>240.1</v>
      </c>
      <c r="I87" s="2">
        <v>0</v>
      </c>
      <c r="J87" s="2">
        <v>0</v>
      </c>
      <c r="K87" s="9">
        <v>0</v>
      </c>
      <c r="L87" s="9">
        <v>0</v>
      </c>
      <c r="M87" s="7"/>
    </row>
    <row r="88" spans="1:13" ht="33.75" x14ac:dyDescent="0.25">
      <c r="A88" s="1">
        <v>5</v>
      </c>
      <c r="B88" s="8" t="s">
        <v>91</v>
      </c>
      <c r="C88" s="1" t="s">
        <v>15</v>
      </c>
      <c r="D88" s="1" t="s">
        <v>16</v>
      </c>
      <c r="E88" s="1" t="s">
        <v>17</v>
      </c>
      <c r="F88" s="3">
        <f t="shared" si="7"/>
        <v>52.300000000000004</v>
      </c>
      <c r="G88" s="2">
        <v>10</v>
      </c>
      <c r="H88" s="2">
        <v>21.1</v>
      </c>
      <c r="I88" s="2">
        <v>0</v>
      </c>
      <c r="J88" s="2">
        <v>0</v>
      </c>
      <c r="K88" s="9">
        <v>10.6</v>
      </c>
      <c r="L88" s="9">
        <v>10.6</v>
      </c>
      <c r="M88" s="7"/>
    </row>
    <row r="89" spans="1:13" ht="33.75" x14ac:dyDescent="0.25">
      <c r="A89" s="1">
        <v>6</v>
      </c>
      <c r="B89" s="8" t="s">
        <v>92</v>
      </c>
      <c r="C89" s="1" t="s">
        <v>15</v>
      </c>
      <c r="D89" s="1" t="s">
        <v>16</v>
      </c>
      <c r="E89" s="1" t="s">
        <v>17</v>
      </c>
      <c r="F89" s="3">
        <f t="shared" si="7"/>
        <v>119.9</v>
      </c>
      <c r="G89" s="2">
        <v>41</v>
      </c>
      <c r="H89" s="2">
        <v>1.2</v>
      </c>
      <c r="I89" s="2">
        <v>18.600000000000001</v>
      </c>
      <c r="J89" s="2">
        <v>59.1</v>
      </c>
      <c r="K89" s="9">
        <v>0</v>
      </c>
      <c r="L89" s="9">
        <v>0</v>
      </c>
      <c r="M89" s="7"/>
    </row>
    <row r="90" spans="1:13" ht="33.75" x14ac:dyDescent="0.25">
      <c r="A90" s="1">
        <v>7</v>
      </c>
      <c r="B90" s="8" t="s">
        <v>93</v>
      </c>
      <c r="C90" s="1" t="s">
        <v>15</v>
      </c>
      <c r="D90" s="1" t="s">
        <v>16</v>
      </c>
      <c r="E90" s="1" t="s">
        <v>17</v>
      </c>
      <c r="F90" s="3">
        <f t="shared" si="7"/>
        <v>37</v>
      </c>
      <c r="G90" s="2">
        <v>20.5</v>
      </c>
      <c r="H90" s="2">
        <v>16.5</v>
      </c>
      <c r="I90" s="2">
        <v>0</v>
      </c>
      <c r="J90" s="2">
        <v>0</v>
      </c>
      <c r="K90" s="9">
        <v>0</v>
      </c>
      <c r="L90" s="9">
        <v>0</v>
      </c>
      <c r="M90" s="7"/>
    </row>
    <row r="91" spans="1:13" ht="33.75" x14ac:dyDescent="0.25">
      <c r="A91" s="1">
        <v>8</v>
      </c>
      <c r="B91" s="8" t="s">
        <v>94</v>
      </c>
      <c r="C91" s="1" t="s">
        <v>15</v>
      </c>
      <c r="D91" s="1" t="s">
        <v>16</v>
      </c>
      <c r="E91" s="1" t="s">
        <v>17</v>
      </c>
      <c r="F91" s="3">
        <f t="shared" si="7"/>
        <v>97.1</v>
      </c>
      <c r="G91" s="2">
        <v>37.299999999999997</v>
      </c>
      <c r="H91" s="2">
        <v>33.799999999999997</v>
      </c>
      <c r="I91" s="2">
        <v>13</v>
      </c>
      <c r="J91" s="2">
        <v>13</v>
      </c>
      <c r="K91" s="9">
        <v>0</v>
      </c>
      <c r="L91" s="9">
        <v>0</v>
      </c>
      <c r="M91" s="7"/>
    </row>
    <row r="92" spans="1:13" ht="33.75" x14ac:dyDescent="0.25">
      <c r="A92" s="1">
        <v>9</v>
      </c>
      <c r="B92" s="8" t="s">
        <v>95</v>
      </c>
      <c r="C92" s="1" t="s">
        <v>15</v>
      </c>
      <c r="D92" s="1" t="s">
        <v>16</v>
      </c>
      <c r="E92" s="1" t="s">
        <v>17</v>
      </c>
      <c r="F92" s="3">
        <f t="shared" si="7"/>
        <v>200</v>
      </c>
      <c r="G92" s="2">
        <v>0</v>
      </c>
      <c r="H92" s="2">
        <v>0</v>
      </c>
      <c r="I92" s="2">
        <v>0</v>
      </c>
      <c r="J92" s="2">
        <v>0</v>
      </c>
      <c r="K92" s="9">
        <v>100</v>
      </c>
      <c r="L92" s="9">
        <v>100</v>
      </c>
      <c r="M92" s="7"/>
    </row>
    <row r="93" spans="1:13" ht="33.75" x14ac:dyDescent="0.25">
      <c r="A93" s="1">
        <v>10</v>
      </c>
      <c r="B93" s="8" t="s">
        <v>96</v>
      </c>
      <c r="C93" s="1" t="s">
        <v>15</v>
      </c>
      <c r="D93" s="1" t="s">
        <v>16</v>
      </c>
      <c r="E93" s="1" t="s">
        <v>17</v>
      </c>
      <c r="F93" s="3">
        <f t="shared" si="7"/>
        <v>83272.5</v>
      </c>
      <c r="G93" s="2">
        <v>6678.8</v>
      </c>
      <c r="H93" s="2">
        <v>13187.7</v>
      </c>
      <c r="I93" s="2">
        <v>16806</v>
      </c>
      <c r="J93" s="2">
        <v>17200</v>
      </c>
      <c r="K93" s="9">
        <v>14700</v>
      </c>
      <c r="L93" s="9">
        <v>14700</v>
      </c>
      <c r="M93" s="7"/>
    </row>
    <row r="94" spans="1:13" ht="33.75" x14ac:dyDescent="0.25">
      <c r="A94" s="1">
        <v>11</v>
      </c>
      <c r="B94" s="8" t="s">
        <v>97</v>
      </c>
      <c r="C94" s="1" t="s">
        <v>15</v>
      </c>
      <c r="D94" s="1" t="s">
        <v>16</v>
      </c>
      <c r="E94" s="1" t="s">
        <v>17</v>
      </c>
      <c r="F94" s="3">
        <f t="shared" si="7"/>
        <v>354.1</v>
      </c>
      <c r="G94" s="2">
        <v>109.3</v>
      </c>
      <c r="H94" s="2">
        <v>21.3</v>
      </c>
      <c r="I94" s="2">
        <v>23.5</v>
      </c>
      <c r="J94" s="2">
        <v>0</v>
      </c>
      <c r="K94" s="9">
        <v>100</v>
      </c>
      <c r="L94" s="9">
        <v>100</v>
      </c>
      <c r="M94" s="7"/>
    </row>
    <row r="95" spans="1:13" ht="33.75" x14ac:dyDescent="0.25">
      <c r="A95" s="1">
        <v>12</v>
      </c>
      <c r="B95" s="8" t="s">
        <v>98</v>
      </c>
      <c r="C95" s="1" t="s">
        <v>15</v>
      </c>
      <c r="D95" s="1" t="s">
        <v>16</v>
      </c>
      <c r="E95" s="1" t="s">
        <v>17</v>
      </c>
      <c r="F95" s="3">
        <f t="shared" si="7"/>
        <v>4599.2000000000007</v>
      </c>
      <c r="G95" s="2">
        <v>352.1</v>
      </c>
      <c r="H95" s="2">
        <v>755.2</v>
      </c>
      <c r="I95" s="2">
        <v>842</v>
      </c>
      <c r="J95" s="2">
        <v>649.9</v>
      </c>
      <c r="K95" s="9">
        <v>1000</v>
      </c>
      <c r="L95" s="9">
        <v>1000</v>
      </c>
      <c r="M95" s="7"/>
    </row>
    <row r="96" spans="1:13" ht="33.75" x14ac:dyDescent="0.25">
      <c r="A96" s="1">
        <v>13</v>
      </c>
      <c r="B96" s="8" t="s">
        <v>99</v>
      </c>
      <c r="C96" s="1" t="s">
        <v>15</v>
      </c>
      <c r="D96" s="1" t="s">
        <v>16</v>
      </c>
      <c r="E96" s="1" t="s">
        <v>17</v>
      </c>
      <c r="F96" s="3">
        <f t="shared" si="7"/>
        <v>73.099999999999994</v>
      </c>
      <c r="G96" s="2">
        <v>16.8</v>
      </c>
      <c r="H96" s="2">
        <v>14.4</v>
      </c>
      <c r="I96" s="2">
        <v>13.9</v>
      </c>
      <c r="J96" s="2">
        <v>0</v>
      </c>
      <c r="K96" s="9">
        <v>14</v>
      </c>
      <c r="L96" s="9">
        <v>14</v>
      </c>
      <c r="M96" s="7"/>
    </row>
    <row r="97" spans="1:13" ht="33.75" x14ac:dyDescent="0.25">
      <c r="A97" s="1">
        <v>14</v>
      </c>
      <c r="B97" s="8" t="s">
        <v>100</v>
      </c>
      <c r="C97" s="1" t="s">
        <v>15</v>
      </c>
      <c r="D97" s="1" t="s">
        <v>16</v>
      </c>
      <c r="E97" s="1" t="s">
        <v>17</v>
      </c>
      <c r="F97" s="3">
        <f t="shared" si="7"/>
        <v>16263.9</v>
      </c>
      <c r="G97" s="2">
        <v>13363.9</v>
      </c>
      <c r="H97" s="2">
        <v>2900</v>
      </c>
      <c r="I97" s="2">
        <v>0</v>
      </c>
      <c r="J97" s="2">
        <v>0</v>
      </c>
      <c r="K97" s="9">
        <v>0</v>
      </c>
      <c r="L97" s="9">
        <v>0</v>
      </c>
      <c r="M97" s="7"/>
    </row>
    <row r="98" spans="1:13" ht="33.75" x14ac:dyDescent="0.25">
      <c r="A98" s="1">
        <v>15</v>
      </c>
      <c r="B98" s="8" t="s">
        <v>101</v>
      </c>
      <c r="C98" s="1" t="s">
        <v>15</v>
      </c>
      <c r="D98" s="1" t="s">
        <v>48</v>
      </c>
      <c r="E98" s="1" t="s">
        <v>17</v>
      </c>
      <c r="F98" s="3">
        <f t="shared" si="7"/>
        <v>1113.8999999999999</v>
      </c>
      <c r="G98" s="2">
        <v>53.8</v>
      </c>
      <c r="H98" s="2">
        <v>0</v>
      </c>
      <c r="I98" s="2">
        <v>0</v>
      </c>
      <c r="J98" s="2">
        <v>1060.0999999999999</v>
      </c>
      <c r="K98" s="9">
        <v>0</v>
      </c>
      <c r="L98" s="9">
        <v>0</v>
      </c>
      <c r="M98" s="7"/>
    </row>
    <row r="99" spans="1:13" ht="33.75" x14ac:dyDescent="0.25">
      <c r="A99" s="1">
        <v>16</v>
      </c>
      <c r="B99" s="8" t="s">
        <v>101</v>
      </c>
      <c r="C99" s="1" t="s">
        <v>15</v>
      </c>
      <c r="D99" s="1" t="s">
        <v>48</v>
      </c>
      <c r="E99" s="1" t="s">
        <v>44</v>
      </c>
      <c r="F99" s="3">
        <f t="shared" ref="F99" si="8">SUM(G99:L99)</f>
        <v>1800</v>
      </c>
      <c r="G99" s="2">
        <v>0</v>
      </c>
      <c r="H99" s="2">
        <v>0</v>
      </c>
      <c r="I99" s="2">
        <v>0</v>
      </c>
      <c r="J99" s="2">
        <v>1800</v>
      </c>
      <c r="K99" s="9">
        <v>0</v>
      </c>
      <c r="L99" s="9">
        <v>0</v>
      </c>
      <c r="M99" s="7"/>
    </row>
    <row r="100" spans="1:13" ht="33.75" x14ac:dyDescent="0.25">
      <c r="A100" s="1">
        <v>17</v>
      </c>
      <c r="B100" s="8" t="s">
        <v>102</v>
      </c>
      <c r="C100" s="1" t="s">
        <v>15</v>
      </c>
      <c r="D100" s="1" t="s">
        <v>22</v>
      </c>
      <c r="E100" s="1" t="s">
        <v>44</v>
      </c>
      <c r="F100" s="3">
        <f t="shared" si="7"/>
        <v>1208.0999999999999</v>
      </c>
      <c r="G100" s="2">
        <v>1208.0999999999999</v>
      </c>
      <c r="H100" s="2">
        <v>0</v>
      </c>
      <c r="I100" s="2">
        <v>0</v>
      </c>
      <c r="J100" s="2">
        <v>0</v>
      </c>
      <c r="K100" s="9">
        <v>0</v>
      </c>
      <c r="L100" s="9">
        <v>0</v>
      </c>
      <c r="M100" s="7"/>
    </row>
    <row r="101" spans="1:13" ht="33.75" x14ac:dyDescent="0.25">
      <c r="A101" s="1">
        <v>18</v>
      </c>
      <c r="B101" s="8" t="s">
        <v>103</v>
      </c>
      <c r="C101" s="1" t="s">
        <v>15</v>
      </c>
      <c r="D101" s="1" t="s">
        <v>16</v>
      </c>
      <c r="E101" s="1" t="s">
        <v>17</v>
      </c>
      <c r="F101" s="3">
        <f t="shared" si="7"/>
        <v>150</v>
      </c>
      <c r="G101" s="2">
        <v>0</v>
      </c>
      <c r="H101" s="2">
        <v>0</v>
      </c>
      <c r="I101" s="2">
        <v>30</v>
      </c>
      <c r="J101" s="2">
        <v>40</v>
      </c>
      <c r="K101" s="9">
        <v>40</v>
      </c>
      <c r="L101" s="9">
        <v>40</v>
      </c>
      <c r="M101" s="7"/>
    </row>
    <row r="102" spans="1:13" ht="33.75" x14ac:dyDescent="0.25">
      <c r="A102" s="1">
        <v>19</v>
      </c>
      <c r="B102" s="26" t="s">
        <v>129</v>
      </c>
      <c r="C102" s="1" t="s">
        <v>15</v>
      </c>
      <c r="D102" s="1" t="s">
        <v>16</v>
      </c>
      <c r="E102" s="1" t="s">
        <v>17</v>
      </c>
      <c r="F102" s="3">
        <f t="shared" si="7"/>
        <v>9484.9</v>
      </c>
      <c r="G102" s="2">
        <v>0</v>
      </c>
      <c r="H102" s="2">
        <v>398.4</v>
      </c>
      <c r="I102" s="2">
        <v>146.6</v>
      </c>
      <c r="J102" s="2">
        <v>2093.6999999999998</v>
      </c>
      <c r="K102" s="9">
        <v>3423.1</v>
      </c>
      <c r="L102" s="9">
        <v>3423.1</v>
      </c>
      <c r="M102" s="7"/>
    </row>
    <row r="103" spans="1:13" ht="33.75" x14ac:dyDescent="0.25">
      <c r="A103" s="1">
        <v>20</v>
      </c>
      <c r="B103" s="26" t="s">
        <v>129</v>
      </c>
      <c r="C103" s="1" t="s">
        <v>15</v>
      </c>
      <c r="D103" s="1" t="s">
        <v>16</v>
      </c>
      <c r="E103" s="1" t="s">
        <v>44</v>
      </c>
      <c r="F103" s="3">
        <f t="shared" ref="F103" si="9">SUM(G103:L103)</f>
        <v>7656.7000000000007</v>
      </c>
      <c r="G103" s="2">
        <v>0</v>
      </c>
      <c r="H103" s="2">
        <v>0</v>
      </c>
      <c r="I103" s="2">
        <v>0</v>
      </c>
      <c r="J103" s="2">
        <v>810.5</v>
      </c>
      <c r="K103" s="9">
        <v>3423.1</v>
      </c>
      <c r="L103" s="9">
        <v>3423.1</v>
      </c>
      <c r="M103" s="7"/>
    </row>
    <row r="104" spans="1:13" ht="33.75" x14ac:dyDescent="0.25">
      <c r="A104" s="1">
        <v>21</v>
      </c>
      <c r="B104" s="8" t="s">
        <v>105</v>
      </c>
      <c r="C104" s="1" t="s">
        <v>15</v>
      </c>
      <c r="D104" s="1" t="s">
        <v>16</v>
      </c>
      <c r="E104" s="1" t="s">
        <v>44</v>
      </c>
      <c r="F104" s="3">
        <f t="shared" si="7"/>
        <v>458</v>
      </c>
      <c r="G104" s="2">
        <v>0</v>
      </c>
      <c r="H104" s="2">
        <v>458</v>
      </c>
      <c r="I104" s="2">
        <v>0</v>
      </c>
      <c r="J104" s="2">
        <v>0</v>
      </c>
      <c r="K104" s="9">
        <v>0</v>
      </c>
      <c r="L104" s="9">
        <v>0</v>
      </c>
      <c r="M104" s="7"/>
    </row>
    <row r="105" spans="1:13" ht="33.75" x14ac:dyDescent="0.25">
      <c r="A105" s="1">
        <v>22</v>
      </c>
      <c r="B105" s="8" t="s">
        <v>106</v>
      </c>
      <c r="C105" s="1" t="s">
        <v>15</v>
      </c>
      <c r="D105" s="1" t="s">
        <v>16</v>
      </c>
      <c r="E105" s="1" t="s">
        <v>44</v>
      </c>
      <c r="F105" s="3">
        <f t="shared" si="7"/>
        <v>1556.4</v>
      </c>
      <c r="G105" s="2">
        <v>0</v>
      </c>
      <c r="H105" s="2">
        <v>1556.4</v>
      </c>
      <c r="I105" s="2">
        <v>0</v>
      </c>
      <c r="J105" s="2">
        <v>0</v>
      </c>
      <c r="K105" s="9">
        <v>0</v>
      </c>
      <c r="L105" s="9">
        <v>0</v>
      </c>
      <c r="M105" s="7"/>
    </row>
    <row r="106" spans="1:13" ht="33.75" x14ac:dyDescent="0.25">
      <c r="A106" s="1">
        <v>23</v>
      </c>
      <c r="B106" s="8" t="s">
        <v>107</v>
      </c>
      <c r="C106" s="1" t="s">
        <v>15</v>
      </c>
      <c r="D106" s="1" t="s">
        <v>16</v>
      </c>
      <c r="E106" s="1" t="s">
        <v>17</v>
      </c>
      <c r="F106" s="3">
        <f t="shared" si="7"/>
        <v>37.299999999999997</v>
      </c>
      <c r="G106" s="2">
        <v>0</v>
      </c>
      <c r="H106" s="2">
        <v>37.299999999999997</v>
      </c>
      <c r="I106" s="2">
        <v>0</v>
      </c>
      <c r="J106" s="2">
        <v>0</v>
      </c>
      <c r="K106" s="9">
        <v>0</v>
      </c>
      <c r="L106" s="9">
        <v>0</v>
      </c>
      <c r="M106" s="7"/>
    </row>
    <row r="107" spans="1:13" ht="33.75" x14ac:dyDescent="0.25">
      <c r="A107" s="1">
        <v>24</v>
      </c>
      <c r="B107" s="8" t="s">
        <v>131</v>
      </c>
      <c r="C107" s="1" t="s">
        <v>15</v>
      </c>
      <c r="D107" s="1" t="s">
        <v>16</v>
      </c>
      <c r="E107" s="1" t="s">
        <v>17</v>
      </c>
      <c r="F107" s="3">
        <f t="shared" si="7"/>
        <v>1628.5</v>
      </c>
      <c r="G107" s="2">
        <v>0</v>
      </c>
      <c r="H107" s="2">
        <v>326.89999999999998</v>
      </c>
      <c r="I107" s="2">
        <v>201.6</v>
      </c>
      <c r="J107" s="2">
        <v>500</v>
      </c>
      <c r="K107" s="9">
        <v>300</v>
      </c>
      <c r="L107" s="9">
        <v>300</v>
      </c>
      <c r="M107" s="7"/>
    </row>
    <row r="108" spans="1:13" ht="33.75" x14ac:dyDescent="0.25">
      <c r="A108" s="1">
        <v>25</v>
      </c>
      <c r="B108" s="8" t="s">
        <v>108</v>
      </c>
      <c r="C108" s="1" t="s">
        <v>15</v>
      </c>
      <c r="D108" s="1" t="s">
        <v>109</v>
      </c>
      <c r="E108" s="1" t="s">
        <v>44</v>
      </c>
      <c r="F108" s="3">
        <f t="shared" si="7"/>
        <v>800</v>
      </c>
      <c r="G108" s="2">
        <v>0</v>
      </c>
      <c r="H108" s="2">
        <v>800</v>
      </c>
      <c r="I108" s="2">
        <v>0</v>
      </c>
      <c r="J108" s="2">
        <v>0</v>
      </c>
      <c r="K108" s="9">
        <v>0</v>
      </c>
      <c r="L108" s="9">
        <v>0</v>
      </c>
      <c r="M108" s="7"/>
    </row>
    <row r="109" spans="1:13" ht="33.75" x14ac:dyDescent="0.25">
      <c r="A109" s="1">
        <v>26</v>
      </c>
      <c r="B109" s="8" t="s">
        <v>108</v>
      </c>
      <c r="C109" s="1" t="s">
        <v>15</v>
      </c>
      <c r="D109" s="1" t="s">
        <v>109</v>
      </c>
      <c r="E109" s="1" t="s">
        <v>17</v>
      </c>
      <c r="F109" s="3">
        <f t="shared" si="7"/>
        <v>648.70000000000005</v>
      </c>
      <c r="G109" s="2">
        <v>0</v>
      </c>
      <c r="H109" s="2">
        <v>648.70000000000005</v>
      </c>
      <c r="I109" s="2">
        <v>0</v>
      </c>
      <c r="J109" s="2">
        <v>0</v>
      </c>
      <c r="K109" s="9">
        <v>0</v>
      </c>
      <c r="L109" s="9">
        <v>0</v>
      </c>
      <c r="M109" s="7"/>
    </row>
    <row r="110" spans="1:13" ht="33.75" x14ac:dyDescent="0.25">
      <c r="A110" s="1">
        <v>27</v>
      </c>
      <c r="B110" s="8" t="s">
        <v>110</v>
      </c>
      <c r="C110" s="1" t="s">
        <v>15</v>
      </c>
      <c r="D110" s="1" t="s">
        <v>22</v>
      </c>
      <c r="E110" s="1" t="s">
        <v>17</v>
      </c>
      <c r="F110" s="3">
        <f t="shared" si="7"/>
        <v>585</v>
      </c>
      <c r="G110" s="2">
        <v>0</v>
      </c>
      <c r="H110" s="2">
        <v>300.39999999999998</v>
      </c>
      <c r="I110" s="2">
        <v>284.60000000000002</v>
      </c>
      <c r="J110" s="2">
        <v>0</v>
      </c>
      <c r="K110" s="9">
        <v>0</v>
      </c>
      <c r="L110" s="9">
        <v>0</v>
      </c>
      <c r="M110" s="7"/>
    </row>
    <row r="111" spans="1:13" ht="33.75" x14ac:dyDescent="0.25">
      <c r="A111" s="1">
        <v>28</v>
      </c>
      <c r="B111" s="8" t="s">
        <v>111</v>
      </c>
      <c r="C111" s="1" t="s">
        <v>15</v>
      </c>
      <c r="D111" s="1" t="s">
        <v>16</v>
      </c>
      <c r="E111" s="1" t="s">
        <v>44</v>
      </c>
      <c r="F111" s="3">
        <f t="shared" si="7"/>
        <v>1610.5</v>
      </c>
      <c r="G111" s="2">
        <v>0</v>
      </c>
      <c r="H111" s="2">
        <v>0</v>
      </c>
      <c r="I111" s="2">
        <v>1610.5</v>
      </c>
      <c r="J111" s="2">
        <v>0</v>
      </c>
      <c r="K111" s="9">
        <v>0</v>
      </c>
      <c r="L111" s="9">
        <v>0</v>
      </c>
      <c r="M111" s="7"/>
    </row>
    <row r="112" spans="1:13" ht="33.75" x14ac:dyDescent="0.25">
      <c r="A112" s="1">
        <v>29</v>
      </c>
      <c r="B112" s="8" t="s">
        <v>112</v>
      </c>
      <c r="C112" s="1" t="s">
        <v>15</v>
      </c>
      <c r="D112" s="1" t="s">
        <v>16</v>
      </c>
      <c r="E112" s="1" t="s">
        <v>17</v>
      </c>
      <c r="F112" s="3">
        <f t="shared" si="7"/>
        <v>66.900000000000006</v>
      </c>
      <c r="G112" s="2">
        <v>0</v>
      </c>
      <c r="H112" s="2">
        <v>0</v>
      </c>
      <c r="I112" s="2">
        <v>66.900000000000006</v>
      </c>
      <c r="J112" s="2">
        <v>0</v>
      </c>
      <c r="K112" s="9">
        <v>0</v>
      </c>
      <c r="L112" s="9">
        <v>0</v>
      </c>
      <c r="M112" s="7"/>
    </row>
    <row r="113" spans="1:14" ht="33.75" x14ac:dyDescent="0.25">
      <c r="A113" s="1">
        <v>30</v>
      </c>
      <c r="B113" s="8" t="s">
        <v>113</v>
      </c>
      <c r="C113" s="1" t="s">
        <v>15</v>
      </c>
      <c r="D113" s="1" t="s">
        <v>16</v>
      </c>
      <c r="E113" s="1" t="s">
        <v>17</v>
      </c>
      <c r="F113" s="3">
        <f t="shared" si="7"/>
        <v>69.8</v>
      </c>
      <c r="G113" s="2">
        <v>0</v>
      </c>
      <c r="H113" s="2">
        <v>0</v>
      </c>
      <c r="I113" s="2">
        <v>69.8</v>
      </c>
      <c r="J113" s="2">
        <v>0</v>
      </c>
      <c r="K113" s="9">
        <v>0</v>
      </c>
      <c r="L113" s="9">
        <v>0</v>
      </c>
      <c r="M113" s="7"/>
    </row>
    <row r="114" spans="1:14" ht="33.75" x14ac:dyDescent="0.25">
      <c r="A114" s="1">
        <v>31</v>
      </c>
      <c r="B114" s="8" t="s">
        <v>114</v>
      </c>
      <c r="C114" s="1" t="s">
        <v>15</v>
      </c>
      <c r="D114" s="1" t="s">
        <v>16</v>
      </c>
      <c r="E114" s="1" t="s">
        <v>17</v>
      </c>
      <c r="F114" s="3">
        <f t="shared" si="7"/>
        <v>437</v>
      </c>
      <c r="G114" s="2">
        <v>0</v>
      </c>
      <c r="H114" s="2">
        <v>0</v>
      </c>
      <c r="I114" s="2">
        <v>0</v>
      </c>
      <c r="J114" s="2">
        <v>35</v>
      </c>
      <c r="K114" s="9">
        <v>201</v>
      </c>
      <c r="L114" s="9">
        <v>201</v>
      </c>
      <c r="M114" s="7"/>
    </row>
    <row r="115" spans="1:14" ht="33.75" x14ac:dyDescent="0.25">
      <c r="A115" s="1">
        <v>32</v>
      </c>
      <c r="B115" s="8" t="s">
        <v>132</v>
      </c>
      <c r="C115" s="1" t="s">
        <v>15</v>
      </c>
      <c r="D115" s="1" t="s">
        <v>16</v>
      </c>
      <c r="E115" s="1" t="s">
        <v>17</v>
      </c>
      <c r="F115" s="3">
        <f t="shared" si="7"/>
        <v>31.7</v>
      </c>
      <c r="G115" s="2">
        <v>0</v>
      </c>
      <c r="H115" s="2">
        <v>0</v>
      </c>
      <c r="I115" s="2">
        <v>0</v>
      </c>
      <c r="J115" s="2">
        <v>31.7</v>
      </c>
      <c r="K115" s="9">
        <v>0</v>
      </c>
      <c r="L115" s="9">
        <v>0</v>
      </c>
      <c r="M115" s="7"/>
    </row>
    <row r="116" spans="1:14" x14ac:dyDescent="0.25">
      <c r="A116" s="1"/>
      <c r="B116" s="10" t="s">
        <v>85</v>
      </c>
      <c r="C116" s="4"/>
      <c r="D116" s="1"/>
      <c r="E116" s="1"/>
      <c r="F116" s="5">
        <f>SUM(F84:F115)</f>
        <v>174008.4</v>
      </c>
      <c r="G116" s="5">
        <f t="shared" ref="G116:L116" si="10">SUM(G84:G115)</f>
        <v>27082.899999999998</v>
      </c>
      <c r="H116" s="5">
        <f t="shared" si="10"/>
        <v>28121.600000000009</v>
      </c>
      <c r="I116" s="5">
        <f>SUM(I84:I115)+1</f>
        <v>26042.899999999998</v>
      </c>
      <c r="J116" s="5">
        <f>SUM(J84:J115)</f>
        <v>31038.400000000001</v>
      </c>
      <c r="K116" s="5">
        <f t="shared" si="10"/>
        <v>30861.799999999996</v>
      </c>
      <c r="L116" s="5">
        <f t="shared" si="10"/>
        <v>30861.799999999996</v>
      </c>
      <c r="M116" s="11"/>
    </row>
    <row r="117" spans="1:14" x14ac:dyDescent="0.25">
      <c r="A117" s="31" t="s">
        <v>115</v>
      </c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7"/>
    </row>
    <row r="118" spans="1:14" ht="33.75" x14ac:dyDescent="0.25">
      <c r="A118" s="1">
        <v>1</v>
      </c>
      <c r="B118" s="8" t="s">
        <v>116</v>
      </c>
      <c r="C118" s="1" t="s">
        <v>15</v>
      </c>
      <c r="D118" s="1" t="s">
        <v>16</v>
      </c>
      <c r="E118" s="1" t="s">
        <v>17</v>
      </c>
      <c r="F118" s="1">
        <v>838.8</v>
      </c>
      <c r="G118" s="1">
        <v>838.8</v>
      </c>
      <c r="H118" s="1">
        <v>0</v>
      </c>
      <c r="I118" s="1">
        <v>0</v>
      </c>
      <c r="J118" s="1">
        <v>0</v>
      </c>
      <c r="K118" s="14">
        <v>0</v>
      </c>
      <c r="L118" s="14">
        <v>0</v>
      </c>
      <c r="M118" s="7"/>
    </row>
    <row r="119" spans="1:14" x14ac:dyDescent="0.25">
      <c r="A119" s="15"/>
      <c r="B119" s="10" t="s">
        <v>85</v>
      </c>
      <c r="C119" s="15"/>
      <c r="D119" s="15"/>
      <c r="E119" s="15"/>
      <c r="F119" s="4">
        <v>838.8</v>
      </c>
      <c r="G119" s="4">
        <v>838.8</v>
      </c>
      <c r="H119" s="4">
        <v>0</v>
      </c>
      <c r="I119" s="29">
        <v>0</v>
      </c>
      <c r="J119" s="25">
        <v>0</v>
      </c>
      <c r="K119" s="16">
        <v>0</v>
      </c>
      <c r="L119" s="16">
        <v>0</v>
      </c>
      <c r="M119" s="7"/>
    </row>
    <row r="120" spans="1:14" x14ac:dyDescent="0.25">
      <c r="A120" s="31" t="s">
        <v>117</v>
      </c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7"/>
    </row>
    <row r="121" spans="1:14" ht="67.5" x14ac:dyDescent="0.25">
      <c r="A121" s="1">
        <v>1</v>
      </c>
      <c r="B121" s="8" t="s">
        <v>118</v>
      </c>
      <c r="C121" s="1" t="s">
        <v>15</v>
      </c>
      <c r="D121" s="1" t="s">
        <v>16</v>
      </c>
      <c r="E121" s="1" t="s">
        <v>17</v>
      </c>
      <c r="F121" s="3">
        <f>SUM(G121:L121)</f>
        <v>2383.1</v>
      </c>
      <c r="G121" s="2">
        <v>205.9</v>
      </c>
      <c r="H121" s="2">
        <v>535.79999999999995</v>
      </c>
      <c r="I121" s="2">
        <v>702.4</v>
      </c>
      <c r="J121" s="2">
        <v>939</v>
      </c>
      <c r="K121" s="9">
        <v>0</v>
      </c>
      <c r="L121" s="9">
        <v>0</v>
      </c>
      <c r="M121" s="7"/>
    </row>
    <row r="122" spans="1:14" ht="45" x14ac:dyDescent="0.25">
      <c r="A122" s="1">
        <v>2</v>
      </c>
      <c r="B122" s="8" t="s">
        <v>119</v>
      </c>
      <c r="C122" s="1" t="s">
        <v>15</v>
      </c>
      <c r="D122" s="1" t="s">
        <v>16</v>
      </c>
      <c r="E122" s="1" t="s">
        <v>17</v>
      </c>
      <c r="F122" s="3">
        <f t="shared" ref="F122:F125" si="11">SUM(G122:L122)</f>
        <v>698.6</v>
      </c>
      <c r="G122" s="2">
        <v>163.6</v>
      </c>
      <c r="H122" s="2">
        <v>345.6</v>
      </c>
      <c r="I122" s="2">
        <v>97.9</v>
      </c>
      <c r="J122" s="2">
        <v>91.5</v>
      </c>
      <c r="K122" s="9">
        <v>0</v>
      </c>
      <c r="L122" s="9">
        <v>0</v>
      </c>
      <c r="M122" s="7"/>
    </row>
    <row r="123" spans="1:14" ht="33.75" x14ac:dyDescent="0.25">
      <c r="A123" s="1">
        <v>3</v>
      </c>
      <c r="B123" s="8" t="s">
        <v>120</v>
      </c>
      <c r="C123" s="1" t="s">
        <v>15</v>
      </c>
      <c r="D123" s="1" t="s">
        <v>16</v>
      </c>
      <c r="E123" s="1" t="s">
        <v>17</v>
      </c>
      <c r="F123" s="3">
        <f t="shared" si="11"/>
        <v>215</v>
      </c>
      <c r="G123" s="2">
        <v>31</v>
      </c>
      <c r="H123" s="2">
        <v>0</v>
      </c>
      <c r="I123" s="2">
        <v>145</v>
      </c>
      <c r="J123" s="2">
        <v>39</v>
      </c>
      <c r="K123" s="9">
        <v>0</v>
      </c>
      <c r="L123" s="9">
        <v>0</v>
      </c>
      <c r="M123" s="7"/>
    </row>
    <row r="124" spans="1:14" ht="33.75" x14ac:dyDescent="0.25">
      <c r="A124" s="1">
        <v>4</v>
      </c>
      <c r="B124" s="8" t="s">
        <v>121</v>
      </c>
      <c r="C124" s="1" t="s">
        <v>15</v>
      </c>
      <c r="D124" s="1" t="s">
        <v>16</v>
      </c>
      <c r="E124" s="1" t="s">
        <v>17</v>
      </c>
      <c r="F124" s="3">
        <f t="shared" si="11"/>
        <v>156.69999999999999</v>
      </c>
      <c r="G124" s="2">
        <v>0</v>
      </c>
      <c r="H124" s="2">
        <v>0</v>
      </c>
      <c r="I124" s="2">
        <v>138.69999999999999</v>
      </c>
      <c r="J124" s="2">
        <v>18</v>
      </c>
      <c r="K124" s="9">
        <v>0</v>
      </c>
      <c r="L124" s="9">
        <v>0</v>
      </c>
      <c r="M124" s="7"/>
    </row>
    <row r="125" spans="1:14" ht="33.75" x14ac:dyDescent="0.25">
      <c r="A125" s="1">
        <v>5</v>
      </c>
      <c r="B125" s="8" t="s">
        <v>129</v>
      </c>
      <c r="C125" s="1" t="s">
        <v>15</v>
      </c>
      <c r="D125" s="1" t="s">
        <v>16</v>
      </c>
      <c r="E125" s="1" t="s">
        <v>17</v>
      </c>
      <c r="F125" s="3">
        <f t="shared" si="11"/>
        <v>0</v>
      </c>
      <c r="G125" s="2">
        <v>0</v>
      </c>
      <c r="H125" s="2">
        <v>0</v>
      </c>
      <c r="I125" s="2">
        <v>0</v>
      </c>
      <c r="J125" s="2">
        <v>0</v>
      </c>
      <c r="K125" s="9">
        <v>0</v>
      </c>
      <c r="L125" s="9">
        <v>0</v>
      </c>
      <c r="M125" s="7"/>
    </row>
    <row r="126" spans="1:14" x14ac:dyDescent="0.25">
      <c r="A126" s="1"/>
      <c r="B126" s="10" t="s">
        <v>85</v>
      </c>
      <c r="C126" s="4"/>
      <c r="D126" s="1"/>
      <c r="E126" s="1"/>
      <c r="F126" s="3">
        <f>SUM(F121:F125)</f>
        <v>3453.3999999999996</v>
      </c>
      <c r="G126" s="3">
        <f t="shared" ref="G126:L126" si="12">SUM(G121:G125)</f>
        <v>400.5</v>
      </c>
      <c r="H126" s="3">
        <f t="shared" si="12"/>
        <v>881.4</v>
      </c>
      <c r="I126" s="3">
        <f t="shared" si="12"/>
        <v>1084</v>
      </c>
      <c r="J126" s="3">
        <f t="shared" si="12"/>
        <v>1087.5</v>
      </c>
      <c r="K126" s="3">
        <f t="shared" si="12"/>
        <v>0</v>
      </c>
      <c r="L126" s="3">
        <f t="shared" si="12"/>
        <v>0</v>
      </c>
      <c r="M126" s="11"/>
    </row>
    <row r="127" spans="1:14" s="22" customFormat="1" x14ac:dyDescent="0.25">
      <c r="A127" s="17"/>
      <c r="B127" s="18" t="s">
        <v>122</v>
      </c>
      <c r="C127" s="19"/>
      <c r="D127" s="17"/>
      <c r="E127" s="17"/>
      <c r="F127" s="20">
        <f>F22+F35+F82+F116+F119+F126</f>
        <v>368499.20000000001</v>
      </c>
      <c r="G127" s="20">
        <f t="shared" ref="G127:L127" si="13">G22+G35+G82+G116+G119+G126</f>
        <v>69717</v>
      </c>
      <c r="H127" s="20">
        <f t="shared" si="13"/>
        <v>81865.5</v>
      </c>
      <c r="I127" s="20">
        <f>I22+I35+I82+I116+I119+I126</f>
        <v>72496.899999999994</v>
      </c>
      <c r="J127" s="20">
        <f t="shared" si="13"/>
        <v>59508</v>
      </c>
      <c r="K127" s="20">
        <f t="shared" si="13"/>
        <v>43650.2</v>
      </c>
      <c r="L127" s="20">
        <f t="shared" si="13"/>
        <v>43099.199999999997</v>
      </c>
      <c r="M127" s="21"/>
      <c r="N127" s="28"/>
    </row>
    <row r="128" spans="1:14" ht="42" x14ac:dyDescent="0.25">
      <c r="A128" s="1"/>
      <c r="B128" s="8"/>
      <c r="C128" s="8"/>
      <c r="D128" s="1"/>
      <c r="E128" s="4" t="s">
        <v>123</v>
      </c>
      <c r="F128" s="3">
        <f>SUM(G128:L128)</f>
        <v>320281.60000000003</v>
      </c>
      <c r="G128" s="3">
        <v>56400.6</v>
      </c>
      <c r="H128" s="3">
        <v>65674.100000000006</v>
      </c>
      <c r="I128" s="3">
        <f>I127-I129</f>
        <v>54559.999999999993</v>
      </c>
      <c r="J128" s="3">
        <f>J127-J129</f>
        <v>56897.5</v>
      </c>
      <c r="K128" s="3">
        <f>K127</f>
        <v>43650.2</v>
      </c>
      <c r="L128" s="3">
        <f>L127</f>
        <v>43099.199999999997</v>
      </c>
      <c r="M128" s="7"/>
      <c r="N128" s="27"/>
    </row>
    <row r="129" spans="1:14" ht="42" x14ac:dyDescent="0.25">
      <c r="A129" s="1"/>
      <c r="B129" s="8"/>
      <c r="C129" s="8"/>
      <c r="D129" s="1"/>
      <c r="E129" s="4" t="s">
        <v>124</v>
      </c>
      <c r="F129" s="3">
        <f>SUM(G129:L129)</f>
        <v>50055.199999999997</v>
      </c>
      <c r="G129" s="3">
        <v>13316.4</v>
      </c>
      <c r="H129" s="3">
        <v>16191.4</v>
      </c>
      <c r="I129" s="3">
        <v>17936.900000000001</v>
      </c>
      <c r="J129" s="3">
        <f>J99+J103</f>
        <v>2610.5</v>
      </c>
      <c r="K129" s="3">
        <v>0</v>
      </c>
      <c r="L129" s="3">
        <v>0</v>
      </c>
      <c r="M129" s="7"/>
      <c r="N129" s="27"/>
    </row>
    <row r="130" spans="1:14" x14ac:dyDescent="0.25">
      <c r="A130" s="23"/>
    </row>
    <row r="131" spans="1:14" x14ac:dyDescent="0.25">
      <c r="N131" s="27"/>
    </row>
    <row r="132" spans="1:14" x14ac:dyDescent="0.25">
      <c r="G132" s="27"/>
      <c r="H132" s="27"/>
      <c r="I132" s="27"/>
      <c r="J132" s="27"/>
      <c r="K132" s="27"/>
      <c r="L132" s="27"/>
    </row>
    <row r="134" spans="1:14" x14ac:dyDescent="0.25">
      <c r="I134" s="27"/>
    </row>
  </sheetData>
  <mergeCells count="13">
    <mergeCell ref="A8:L8"/>
    <mergeCell ref="A120:L120"/>
    <mergeCell ref="A117:L117"/>
    <mergeCell ref="A83:L83"/>
    <mergeCell ref="A12:L13"/>
    <mergeCell ref="A23:L23"/>
    <mergeCell ref="A36:L36"/>
    <mergeCell ref="F10:L10"/>
    <mergeCell ref="A10:A11"/>
    <mergeCell ref="B10:B11"/>
    <mergeCell ref="C10:C11"/>
    <mergeCell ref="D10:D11"/>
    <mergeCell ref="E10:E11"/>
  </mergeCells>
  <pageMargins left="0.31496062992125984" right="0.31496062992125984" top="0.94488188976377963" bottom="0.35433070866141736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04092018</vt:lpstr>
      <vt:lpstr>Лист2</vt:lpstr>
      <vt:lpstr>Лист3</vt:lpstr>
      <vt:lpstr>'04092018'!Заголовки_для_печати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2018-11-22T11:59:50Z</dcterms:modified>
</cp:coreProperties>
</file>